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260" tabRatio="857" firstSheet="1" activeTab="1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（中央转移支付）" sheetId="2" r:id="rId5"/>
    <sheet name="项目支出-业务费" sheetId="13" r:id="rId6"/>
  </sheets>
  <calcPr calcId="162913"/>
</workbook>
</file>

<file path=xl/calcChain.xml><?xml version="1.0" encoding="utf-8"?>
<calcChain xmlns="http://schemas.openxmlformats.org/spreadsheetml/2006/main">
  <c r="D9" i="5"/>
  <c r="H6"/>
  <c r="I7"/>
  <c r="D7"/>
  <c r="D8"/>
  <c r="I8" s="1"/>
  <c r="P6" i="13"/>
  <c r="H5" i="5"/>
  <c r="F5"/>
  <c r="E6" l="1"/>
  <c r="E5"/>
  <c r="D5" s="1"/>
  <c r="I5" s="1"/>
  <c r="P14" i="13"/>
  <c r="K29" i="2"/>
  <c r="J5" i="5" s="1"/>
  <c r="I29" i="2"/>
  <c r="L6"/>
  <c r="C4" i="4"/>
  <c r="K33" i="13"/>
  <c r="J6" i="5" s="1"/>
  <c r="I33" i="13"/>
  <c r="L6"/>
  <c r="H42" i="4"/>
  <c r="G42"/>
  <c r="F6"/>
  <c r="D5"/>
  <c r="E4"/>
  <c r="F4" s="1"/>
  <c r="H13" i="5"/>
  <c r="F5" i="4" l="1"/>
  <c r="E13" i="5"/>
  <c r="D6"/>
  <c r="I6" s="1"/>
  <c r="D13" l="1"/>
  <c r="I13" s="1"/>
</calcChain>
</file>

<file path=xl/sharedStrings.xml><?xml version="1.0" encoding="utf-8"?>
<sst xmlns="http://schemas.openxmlformats.org/spreadsheetml/2006/main" count="439" uniqueCount="226">
  <si>
    <t>附件1</t>
  </si>
  <si>
    <r>
      <rPr>
        <b/>
        <sz val="36"/>
        <color theme="1"/>
        <rFont val="宋体"/>
        <family val="3"/>
        <charset val="134"/>
        <scheme val="minor"/>
      </rPr>
      <t>2022年度省级预算执行情况绩效自评报表</t>
    </r>
    <r>
      <rPr>
        <b/>
        <sz val="28"/>
        <color theme="1"/>
        <rFont val="宋体"/>
        <family val="3"/>
        <charset val="134"/>
        <scheme val="minor"/>
      </rPr>
      <t xml:space="preserve">
</t>
    </r>
  </si>
  <si>
    <t xml:space="preserve">                                 编报日期：2023年2月27日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</si>
  <si>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</si>
  <si>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</si>
  <si>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</si>
  <si>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</si>
  <si>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1.中央政法转移支付项目绩效自评表</t>
  </si>
  <si>
    <t xml:space="preserve">  2.业务费项目绩效自评表</t>
  </si>
  <si>
    <t xml:space="preserve"> 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</si>
  <si>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</si>
  <si>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</si>
  <si>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</si>
  <si>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</si>
  <si>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</si>
  <si>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</si>
  <si>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</si>
  <si>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</si>
  <si>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</si>
  <si>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</si>
  <si>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</si>
  <si>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</si>
  <si>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</si>
  <si>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</si>
  <si>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</si>
  <si>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甘肃省高级人民法院</t>
  </si>
  <si>
    <t>业务费</t>
  </si>
  <si>
    <t>合计</t>
  </si>
  <si>
    <t>部门（单位）名称</t>
  </si>
  <si>
    <t>部门（单位）整体支出
（万元）</t>
  </si>
  <si>
    <t>年初预算数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</si>
  <si>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</si>
  <si>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</si>
  <si>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</si>
  <si>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</si>
  <si>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</si>
  <si>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</si>
  <si>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</si>
  <si>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</si>
  <si>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</si>
  <si>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</si>
  <si>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</si>
  <si>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目标1：加强法院信息化建设，利用科技手段，提高信息化工作水平；</t>
  </si>
  <si>
    <t>目标1完成情况：深入推进两个“一站式”服务体系建设，快捷化解矛盾，方便群众诉讼。创新“一站式”多元解纷工作模式。深化“一站式”诉讼服务体系运行。增强扫黑除恶打击力度，紧紧围绕“努力让人民群众在每一个司法案件中感受到公平正义”工作目标。</t>
  </si>
  <si>
    <t>目标2：加强队伍管理、教育培训、新闻宣传、文化建设、审判执行工作等装备建设。</t>
  </si>
  <si>
    <t>目标2完成情况：保障审判执行工作，紧紧围绕“努力让人民群众在每一个司法案件中感受到公平正义”工作目标。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</si>
  <si>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</si>
  <si>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</si>
  <si>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</si>
  <si>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</si>
  <si>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</si>
  <si>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</si>
  <si>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</si>
  <si>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</si>
  <si>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</si>
  <si>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</si>
  <si>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=100%</t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</si>
  <si>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</si>
  <si>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</si>
  <si>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</si>
  <si>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</si>
  <si>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</si>
  <si>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</si>
  <si>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</si>
  <si>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</si>
  <si>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</si>
  <si>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</si>
  <si>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</si>
  <si>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</si>
  <si>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</si>
  <si>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</si>
  <si>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</si>
  <si>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</si>
  <si>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</si>
  <si>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</si>
  <si>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</si>
  <si>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&gt;=85%</t>
  </si>
  <si>
    <t>及时</t>
  </si>
  <si>
    <t>产出成本指标-成本控制情况</t>
  </si>
  <si>
    <t>在预算范围内</t>
  </si>
  <si>
    <t>经济效益指标-执行标的到位率</t>
  </si>
  <si>
    <t>&gt;=80%</t>
  </si>
  <si>
    <t>单位获奖情况</t>
  </si>
  <si>
    <t>违法违纪情况</t>
  </si>
  <si>
    <t>有</t>
  </si>
  <si>
    <t>能力建设10</t>
  </si>
  <si>
    <t>长效管理</t>
  </si>
  <si>
    <t>中期规划建设完备程度</t>
  </si>
  <si>
    <t>无</t>
  </si>
  <si>
    <t>人力资源建设</t>
  </si>
  <si>
    <t>人员培训机制完备性</t>
  </si>
  <si>
    <t>完备</t>
  </si>
  <si>
    <t>档案管理</t>
  </si>
  <si>
    <t>档案管理完备性</t>
  </si>
  <si>
    <t>服务对象满意度10</t>
  </si>
  <si>
    <t>服务对象的满意度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</si>
  <si>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</si>
  <si>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</si>
  <si>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</si>
  <si>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</si>
  <si>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</si>
  <si>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</si>
  <si>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</si>
  <si>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</si>
  <si>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</si>
  <si>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</si>
  <si>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</si>
  <si>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</si>
  <si>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</si>
  <si>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</si>
  <si>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绩效指标</t>
  </si>
  <si>
    <t>产出指标</t>
  </si>
  <si>
    <t>数量指标</t>
  </si>
  <si>
    <t>法庭建设改造项目工作完成率</t>
  </si>
  <si>
    <t>暖气管道改造项目完成率</t>
  </si>
  <si>
    <t>结案率</t>
  </si>
  <si>
    <t>质量指标</t>
  </si>
  <si>
    <t>购置信息系统质量验收合格率</t>
  </si>
  <si>
    <t>二审改判率</t>
  </si>
  <si>
    <t>时效指标</t>
  </si>
  <si>
    <t>法庭建设改造工作完成及时性</t>
  </si>
  <si>
    <t>法定审限内结案率</t>
  </si>
  <si>
    <t>成本指标</t>
  </si>
  <si>
    <t>成本控制情况</t>
  </si>
  <si>
    <t>在预算范围之内</t>
  </si>
  <si>
    <t>效益指标</t>
  </si>
  <si>
    <t>社会效益指标</t>
  </si>
  <si>
    <t>有效保障审判服务</t>
  </si>
  <si>
    <t>有效保障</t>
  </si>
  <si>
    <t>裁判文书上网率</t>
  </si>
  <si>
    <t>≥80%</t>
  </si>
  <si>
    <t>可持续影响指标</t>
  </si>
  <si>
    <t>工程项目后期管护机制健全性</t>
  </si>
  <si>
    <t>案件评查机制健全性</t>
  </si>
  <si>
    <t>满意度指标</t>
  </si>
  <si>
    <t>服务对象满意度指标</t>
  </si>
  <si>
    <t>工作人员满意度</t>
  </si>
  <si>
    <t>人民群众满意度</t>
  </si>
  <si>
    <t>≥85%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</si>
  <si>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</si>
  <si>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</si>
  <si>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</si>
  <si>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</si>
  <si>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</si>
  <si>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</si>
  <si>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刑事案件结案率</t>
  </si>
  <si>
    <t>民商事案件结案率</t>
  </si>
  <si>
    <t>行政诉讼案件结案率</t>
  </si>
  <si>
    <t>执行案件结案率</t>
  </si>
  <si>
    <t>移动办公办案终端项目采购工作完成率</t>
  </si>
  <si>
    <t>物业服务工作完成率</t>
  </si>
  <si>
    <t>案件发改率</t>
  </si>
  <si>
    <t>物业服务保障工作达标率</t>
  </si>
  <si>
    <t>移动办公办案终端项目完成及时性</t>
  </si>
  <si>
    <t>物业服务保障及时性</t>
  </si>
  <si>
    <t>经济效益指标</t>
  </si>
  <si>
    <t>执行标的到位率</t>
  </si>
  <si>
    <t>物业服务考核机制健全性</t>
  </si>
  <si>
    <t xml:space="preserve">                                 联系人及电话：王金鹏13993578199</t>
    <phoneticPr fontId="31" type="noConversion"/>
  </si>
  <si>
    <t>“两庭”建设</t>
    <phoneticPr fontId="31" type="noConversion"/>
  </si>
  <si>
    <t>其他共产党事务支出项目</t>
    <phoneticPr fontId="31" type="noConversion"/>
  </si>
  <si>
    <t>中央和省级司法救助资金</t>
    <phoneticPr fontId="31" type="noConversion"/>
  </si>
  <si>
    <t>产出数量指标1-民商事案件结案率</t>
  </si>
  <si>
    <t>产出数量指标2—行政案件结案率</t>
  </si>
  <si>
    <t>产出数量指标3—刑事案件结案率</t>
  </si>
  <si>
    <t>产出数量指标4—执结率</t>
  </si>
  <si>
    <t>产出数量指标5—装备购置工作完成率</t>
  </si>
  <si>
    <t>产出质量指标1—一审服判息诉率</t>
  </si>
  <si>
    <t>产出质量指标2—终本案件合格率</t>
  </si>
  <si>
    <t>产出质量指标3—采购装备质量验收合格率</t>
  </si>
  <si>
    <t>产出时效指标1—法定审限内结案率</t>
  </si>
  <si>
    <t>产出时效指标2—装备购置完成及时性</t>
  </si>
  <si>
    <t>部门履职目标</t>
    <phoneticPr fontId="31" type="noConversion"/>
  </si>
  <si>
    <t>部门效果目标</t>
    <phoneticPr fontId="31" type="noConversion"/>
  </si>
  <si>
    <t>社会影响</t>
    <phoneticPr fontId="31" type="noConversion"/>
  </si>
  <si>
    <t>&gt;=85%</t>
    <phoneticPr fontId="31" type="noConversion"/>
  </si>
  <si>
    <t>&gt;=80%</t>
    <phoneticPr fontId="31" type="noConversion"/>
  </si>
  <si>
    <t>&gt;=90%</t>
    <phoneticPr fontId="31" type="noConversion"/>
  </si>
  <si>
    <t>及时</t>
    <phoneticPr fontId="31" type="noConversion"/>
  </si>
  <si>
    <t>社会效益指标1—民商事案件调撤率</t>
    <phoneticPr fontId="31" type="noConversion"/>
  </si>
  <si>
    <t>社会效益指标2—院庭长结案占比</t>
    <phoneticPr fontId="31" type="noConversion"/>
  </si>
  <si>
    <t>&gt;=30%</t>
    <phoneticPr fontId="31" type="noConversion"/>
  </si>
  <si>
    <t>&gt;=35%</t>
    <phoneticPr fontId="31" type="noConversion"/>
  </si>
  <si>
    <t>社会公众满意度</t>
    <phoneticPr fontId="31" type="noConversion"/>
  </si>
  <si>
    <t>1、完成企业级文件集中销毁设备、“六专四室”法警装备、新建审判法庭审判庭专用空调等专用设备的采购。2、完成互联网法庭、可视化运维管理中心信息网络及软件购置更新工作，加快法院信息化建设。3、通过使用中央政法转移支付资金，补充办案经费，保障法院审判工作的顺利开展，保证我院当年案件审判工作优质高效完成，结案率达到85%，一审服判息诉率达到90%。</t>
    <phoneticPr fontId="31" type="noConversion"/>
  </si>
  <si>
    <t>信息网络及软件购置更新完成率</t>
    <phoneticPr fontId="31" type="noConversion"/>
  </si>
  <si>
    <t>专用设备购置工作完成率</t>
    <phoneticPr fontId="31" type="noConversion"/>
  </si>
  <si>
    <t>≥85%</t>
    <phoneticPr fontId="31" type="noConversion"/>
  </si>
  <si>
    <t>购置装备质量验收合格率</t>
    <phoneticPr fontId="31" type="noConversion"/>
  </si>
  <si>
    <t>一审服判息诉率</t>
    <phoneticPr fontId="31" type="noConversion"/>
  </si>
  <si>
    <t>≥90%</t>
    <phoneticPr fontId="31" type="noConversion"/>
  </si>
  <si>
    <t>装备购置完成及时性</t>
    <phoneticPr fontId="31" type="noConversion"/>
  </si>
  <si>
    <t>产出指标50</t>
    <phoneticPr fontId="31" type="noConversion"/>
  </si>
  <si>
    <t>效益指标30</t>
    <phoneticPr fontId="31" type="noConversion"/>
  </si>
  <si>
    <t>满意度指标10</t>
    <phoneticPr fontId="31" type="noConversion"/>
  </si>
  <si>
    <t>经济效益指标</t>
    <phoneticPr fontId="31" type="noConversion"/>
  </si>
  <si>
    <t>执行标的到位率</t>
    <phoneticPr fontId="31" type="noConversion"/>
  </si>
  <si>
    <t>民商事案件调撤率</t>
    <phoneticPr fontId="31" type="noConversion"/>
  </si>
  <si>
    <t>生态效益指标</t>
    <phoneticPr fontId="31" type="noConversion"/>
  </si>
  <si>
    <t>生态环境资源保护司法建议采纳率</t>
    <phoneticPr fontId="31" type="noConversion"/>
  </si>
  <si>
    <t>设备管护机制健全性</t>
    <phoneticPr fontId="31" type="noConversion"/>
  </si>
  <si>
    <t>案件评审机制健全性</t>
    <phoneticPr fontId="31" type="noConversion"/>
  </si>
  <si>
    <t>≥35%</t>
    <phoneticPr fontId="31" type="noConversion"/>
  </si>
  <si>
    <t>≥80%</t>
    <phoneticPr fontId="31" type="noConversion"/>
  </si>
  <si>
    <t>法院工作人员满意度</t>
    <phoneticPr fontId="31" type="noConversion"/>
  </si>
  <si>
    <t>96%</t>
    <phoneticPr fontId="31" type="noConversion"/>
  </si>
  <si>
    <t>主要用于办案办公费、印刷费、水电费、邮电费、维修（护）费、专用材料费、被装购置费、劳务费、委托业务费、公务用车运行维护费、专用设备购置、无形资产购置等支出。保障了我院2022年各类案件的审判、执行工作。</t>
    <phoneticPr fontId="31" type="noConversion"/>
  </si>
  <si>
    <t>1、确保本年度受理案件和审判案件工作顺利完成，民商事案件结案率达到85%，行政案件结案率达到85%，刑事案件结案率达到80%，执结率达到80%，一审服判息诉率达到90%，终本案件合格率达到100%，法定审限内结案率达到90%。2、完成单位新建法庭搬迁工作，进一步改善工作人员工作环境。</t>
    <phoneticPr fontId="31" type="noConversion"/>
  </si>
  <si>
    <t>行政案件结案率</t>
    <phoneticPr fontId="31" type="noConversion"/>
  </si>
  <si>
    <t>新建审判法庭搬迁工作完成率</t>
    <phoneticPr fontId="31" type="noConversion"/>
  </si>
  <si>
    <t>执结率</t>
    <phoneticPr fontId="31" type="noConversion"/>
  </si>
  <si>
    <t>终本案件合格率</t>
    <phoneticPr fontId="31" type="noConversion"/>
  </si>
  <si>
    <t>≥90%</t>
    <phoneticPr fontId="33" type="noConversion"/>
  </si>
  <si>
    <t>新建审判法庭搬迁完成及时性</t>
    <phoneticPr fontId="31" type="noConversion"/>
  </si>
  <si>
    <t>≥30%</t>
    <phoneticPr fontId="31" type="noConversion"/>
  </si>
  <si>
    <t>38%</t>
    <phoneticPr fontId="31" type="noConversion"/>
  </si>
  <si>
    <t>院庭长结案占比</t>
    <phoneticPr fontId="31" type="noConversion"/>
  </si>
  <si>
    <t>对周边环境影响</t>
    <phoneticPr fontId="31" type="noConversion"/>
  </si>
  <si>
    <t>较低</t>
  </si>
  <si>
    <t>主要用于支付工作人员办理案件过程中需要开支的办公费、印刷费、电费、邮电费、取暖费、物业管理费、差旅费、维修（护）费、劳务费、委托业务费、专用设备购置等支出。全年预算执行率99.9%，保障了办案业务工作正常开展。</t>
    <phoneticPr fontId="31" type="noConversion"/>
  </si>
  <si>
    <t>上年项目本年不纳入自评</t>
    <phoneticPr fontId="31" type="noConversion"/>
  </si>
  <si>
    <t>其他资金本年不纳入自评</t>
    <phoneticPr fontId="31" type="noConversion"/>
  </si>
  <si>
    <t>2022年金昌市中级人民法院部门预算项目支出绩效自评表</t>
    <phoneticPr fontId="31" type="noConversion"/>
  </si>
  <si>
    <t>2022年金昌市中级人民法院整体支出绩效自评表</t>
    <phoneticPr fontId="31" type="noConversion"/>
  </si>
  <si>
    <t xml:space="preserve">                                 编报部门（单位公章）：金昌市中级人民法院</t>
    <phoneticPr fontId="31" type="noConversion"/>
  </si>
  <si>
    <t>金昌市中级人民法院</t>
    <phoneticPr fontId="3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</si>
</sst>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00000"/>
    <numFmt numFmtId="178" formatCode="0.0%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indexed="63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1"/>
      <color indexed="63"/>
      <name val="宋体"/>
      <family val="3"/>
      <charset val="134"/>
    </font>
    <font>
      <sz val="10.5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2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DengXi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</cellStyleXfs>
  <cellXfs count="174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0" fontId="13" fillId="0" borderId="1" xfId="0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 applyProtection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4" fillId="0" borderId="0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10" fontId="17" fillId="2" borderId="1" xfId="0" applyNumberFormat="1" applyFont="1" applyFill="1" applyBorder="1" applyAlignment="1">
      <alignment horizontal="center" vertical="center" wrapText="1"/>
    </xf>
    <xf numFmtId="9" fontId="17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2" fillId="0" borderId="1" xfId="2" applyNumberFormat="1" applyFont="1" applyBorder="1" applyAlignment="1">
      <alignment horizontal="center" vertical="center"/>
    </xf>
    <xf numFmtId="9" fontId="12" fillId="0" borderId="1" xfId="2" applyNumberFormat="1" applyFont="1" applyBorder="1" applyAlignment="1">
      <alignment horizontal="center" vertical="center" wrapText="1"/>
    </xf>
    <xf numFmtId="2" fontId="32" fillId="3" borderId="1" xfId="0" applyNumberFormat="1" applyFont="1" applyFill="1" applyBorder="1" applyAlignment="1">
      <alignment horizontal="center" vertical="center"/>
    </xf>
    <xf numFmtId="9" fontId="9" fillId="0" borderId="1" xfId="2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178" fontId="0" fillId="0" borderId="1" xfId="0" applyNumberForma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 wrapText="1"/>
    </xf>
    <xf numFmtId="9" fontId="17" fillId="2" borderId="1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177" fontId="13" fillId="0" borderId="9" xfId="0" applyNumberFormat="1" applyFont="1" applyFill="1" applyBorder="1" applyAlignment="1">
      <alignment horizontal="center" vertical="center" wrapText="1"/>
    </xf>
    <xf numFmtId="177" fontId="13" fillId="0" borderId="20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10" fontId="16" fillId="3" borderId="3" xfId="0" applyNumberFormat="1" applyFont="1" applyFill="1" applyBorder="1" applyAlignment="1">
      <alignment horizontal="center" vertical="center" wrapText="1"/>
    </xf>
    <xf numFmtId="10" fontId="16" fillId="3" borderId="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22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23" xfId="0" applyNumberFormat="1" applyFont="1" applyFill="1" applyBorder="1" applyAlignment="1" applyProtection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K10"/>
  <sheetViews>
    <sheetView topLeftCell="A4" workbookViewId="0">
      <selection activeCell="A7" sqref="A7"/>
    </sheetView>
  </sheetViews>
  <sheetFormatPr defaultColWidth="9" defaultRowHeight="13.5"/>
  <cols>
    <col min="1" max="1" width="181.375" customWidth="1"/>
  </cols>
  <sheetData>
    <row r="1" spans="1:11" ht="45" customHeight="1">
      <c r="A1" s="55" t="s">
        <v>0</v>
      </c>
    </row>
    <row r="2" spans="1:11" ht="149.25" customHeight="1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51" customHeight="1">
      <c r="A3" s="58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51" customHeight="1">
      <c r="A4" s="58"/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51" customHeight="1">
      <c r="A5" s="59" t="s">
        <v>224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ht="51" customHeight="1">
      <c r="A6" s="59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51" customHeight="1">
      <c r="A7" s="60" t="s">
        <v>158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s="50" customFormat="1" ht="27" customHeight="1">
      <c r="A8" s="61"/>
    </row>
    <row r="9" spans="1:11" s="50" customFormat="1" ht="27" customHeight="1"/>
    <row r="10" spans="1:11" s="50" customFormat="1" ht="27" customHeight="1"/>
  </sheetData>
  <phoneticPr fontId="31" type="noConversion"/>
  <pageMargins left="0.69930555555555596" right="0.75902777777777797" top="2.0187499999999998" bottom="1.6" header="0.91944444444444495" footer="1.0590277777777799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A1:A17"/>
  <sheetViews>
    <sheetView tabSelected="1" workbookViewId="0">
      <selection activeCell="C11" sqref="C11"/>
    </sheetView>
  </sheetViews>
  <sheetFormatPr defaultColWidth="9" defaultRowHeight="13.5"/>
  <cols>
    <col min="1" max="1" width="81.625" customWidth="1"/>
  </cols>
  <sheetData>
    <row r="1" spans="1:1">
      <c r="A1" s="51"/>
    </row>
    <row r="2" spans="1:1" ht="40.5" customHeight="1">
      <c r="A2" s="52" t="s">
        <v>3</v>
      </c>
    </row>
    <row r="3" spans="1:1" ht="19.5" customHeight="1">
      <c r="A3" s="51"/>
    </row>
    <row r="4" spans="1:1" s="50" customFormat="1" ht="30.75" customHeight="1">
      <c r="A4" s="53" t="s">
        <v>4</v>
      </c>
    </row>
    <row r="5" spans="1:1" s="50" customFormat="1" ht="30.75" customHeight="1">
      <c r="A5" s="53" t="s">
        <v>5</v>
      </c>
    </row>
    <row r="6" spans="1:1" s="50" customFormat="1" ht="30.75" customHeight="1">
      <c r="A6" s="53" t="s">
        <v>6</v>
      </c>
    </row>
    <row r="7" spans="1:1" s="50" customFormat="1" ht="30.75" customHeight="1">
      <c r="A7" s="54" t="s">
        <v>7</v>
      </c>
    </row>
    <row r="8" spans="1:1" s="50" customFormat="1" ht="30.75" customHeight="1">
      <c r="A8" s="54" t="s">
        <v>8</v>
      </c>
    </row>
    <row r="9" spans="1:1" s="50" customFormat="1" ht="30.75" customHeight="1">
      <c r="A9" s="54"/>
    </row>
    <row r="10" spans="1:1" s="50" customFormat="1" ht="30.75" customHeight="1">
      <c r="A10" s="54"/>
    </row>
    <row r="11" spans="1:1" s="50" customFormat="1" ht="30.75" customHeight="1">
      <c r="A11" s="54" t="s">
        <v>9</v>
      </c>
    </row>
    <row r="12" spans="1:1" s="50" customFormat="1" ht="30.75" customHeight="1">
      <c r="A12" s="54"/>
    </row>
    <row r="13" spans="1:1" s="50" customFormat="1" ht="30.75" customHeight="1">
      <c r="A13" s="54"/>
    </row>
    <row r="14" spans="1:1" s="50" customFormat="1" ht="30.75" customHeight="1">
      <c r="A14" s="54"/>
    </row>
    <row r="15" spans="1:1" s="50" customFormat="1" ht="30.75" customHeight="1">
      <c r="A15" s="54"/>
    </row>
    <row r="16" spans="1:1">
      <c r="A16" s="51"/>
    </row>
    <row r="17" spans="1:1">
      <c r="A17" s="51"/>
    </row>
  </sheetData>
  <phoneticPr fontId="3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1:XEL50"/>
  <sheetViews>
    <sheetView topLeftCell="A10" zoomScale="85" zoomScaleNormal="85" workbookViewId="0">
      <selection activeCell="L14" sqref="L14"/>
    </sheetView>
  </sheetViews>
  <sheetFormatPr defaultColWidth="11" defaultRowHeight="14.25"/>
  <cols>
    <col min="1" max="1" width="24.75" style="24" customWidth="1"/>
    <col min="2" max="2" width="22.125" style="24" customWidth="1"/>
    <col min="3" max="3" width="23.625" style="24" customWidth="1"/>
    <col min="4" max="4" width="33.75" style="24" customWidth="1"/>
    <col min="5" max="5" width="14" style="24" customWidth="1"/>
    <col min="6" max="6" width="14.25" style="24" customWidth="1"/>
    <col min="7" max="7" width="13.25" style="24" customWidth="1"/>
    <col min="8" max="8" width="11.875" style="24" customWidth="1"/>
    <col min="9" max="9" width="23.75" style="24" customWidth="1"/>
    <col min="10" max="10" width="13.625" style="24" customWidth="1"/>
    <col min="11" max="16363" width="11" style="24"/>
    <col min="16364" max="16384" width="11" style="26"/>
  </cols>
  <sheetData>
    <row r="1" spans="1:9" s="24" customFormat="1" ht="64.5" customHeight="1">
      <c r="A1" s="115" t="s">
        <v>223</v>
      </c>
      <c r="B1" s="115"/>
      <c r="C1" s="115"/>
      <c r="D1" s="115"/>
      <c r="E1" s="115"/>
      <c r="F1" s="115"/>
      <c r="G1" s="115"/>
      <c r="H1" s="115"/>
      <c r="I1" s="115"/>
    </row>
    <row r="2" spans="1:9" s="24" customFormat="1" ht="30" customHeight="1">
      <c r="A2" s="27" t="s">
        <v>28</v>
      </c>
      <c r="B2" s="116" t="s">
        <v>225</v>
      </c>
      <c r="C2" s="117"/>
      <c r="D2" s="117"/>
      <c r="E2" s="117"/>
      <c r="F2" s="117"/>
      <c r="G2" s="117"/>
      <c r="H2" s="117"/>
      <c r="I2" s="118"/>
    </row>
    <row r="3" spans="1:9" s="24" customFormat="1" ht="26.25" customHeight="1">
      <c r="A3" s="114" t="s">
        <v>29</v>
      </c>
      <c r="B3" s="28"/>
      <c r="C3" s="28" t="s">
        <v>30</v>
      </c>
      <c r="D3" s="29" t="s">
        <v>17</v>
      </c>
      <c r="E3" s="30" t="s">
        <v>31</v>
      </c>
      <c r="F3" s="90" t="s">
        <v>32</v>
      </c>
      <c r="G3" s="119"/>
      <c r="H3" s="31" t="s">
        <v>33</v>
      </c>
      <c r="I3" s="42" t="s">
        <v>34</v>
      </c>
    </row>
    <row r="4" spans="1:9" s="24" customFormat="1" ht="23.25" customHeight="1">
      <c r="A4" s="120"/>
      <c r="B4" s="32" t="s">
        <v>35</v>
      </c>
      <c r="C4" s="64">
        <f>C5+C6</f>
        <v>2019.49</v>
      </c>
      <c r="D4" s="64">
        <v>4666.75</v>
      </c>
      <c r="E4" s="84">
        <f>E5+E6</f>
        <v>4533.7</v>
      </c>
      <c r="F4" s="112">
        <f>E4/D4</f>
        <v>0.97148979482509235</v>
      </c>
      <c r="G4" s="113"/>
      <c r="H4" s="65">
        <v>10</v>
      </c>
      <c r="I4" s="66">
        <v>9.6999999999999993</v>
      </c>
    </row>
    <row r="5" spans="1:9" s="24" customFormat="1" ht="23.25" customHeight="1">
      <c r="A5" s="120"/>
      <c r="B5" s="33" t="s">
        <v>36</v>
      </c>
      <c r="C5" s="67">
        <v>1601.49</v>
      </c>
      <c r="D5" s="67">
        <f>D4-D6</f>
        <v>2304.4699999999998</v>
      </c>
      <c r="E5" s="68">
        <v>2280.75</v>
      </c>
      <c r="F5" s="112">
        <f>E5/D5</f>
        <v>0.9897069608196245</v>
      </c>
      <c r="G5" s="113"/>
      <c r="H5" s="65" t="s">
        <v>37</v>
      </c>
      <c r="I5" s="65" t="s">
        <v>37</v>
      </c>
    </row>
    <row r="6" spans="1:9" s="24" customFormat="1" ht="23.25" customHeight="1">
      <c r="A6" s="121"/>
      <c r="B6" s="33" t="s">
        <v>38</v>
      </c>
      <c r="C6" s="69">
        <v>418</v>
      </c>
      <c r="D6" s="69">
        <v>2362.2800000000002</v>
      </c>
      <c r="E6" s="69">
        <v>2252.9499999999998</v>
      </c>
      <c r="F6" s="112">
        <f>E6/D6</f>
        <v>0.95371844150566387</v>
      </c>
      <c r="G6" s="113"/>
      <c r="H6" s="65" t="s">
        <v>37</v>
      </c>
      <c r="I6" s="65" t="s">
        <v>37</v>
      </c>
    </row>
    <row r="7" spans="1:9" s="24" customFormat="1" ht="23.25" customHeight="1">
      <c r="A7" s="104" t="s">
        <v>39</v>
      </c>
      <c r="B7" s="114" t="s">
        <v>40</v>
      </c>
      <c r="C7" s="114"/>
      <c r="D7" s="114"/>
      <c r="E7" s="104" t="s">
        <v>41</v>
      </c>
      <c r="F7" s="104"/>
      <c r="G7" s="104"/>
      <c r="H7" s="104"/>
      <c r="I7" s="104"/>
    </row>
    <row r="8" spans="1:9" s="24" customFormat="1" ht="50.25" customHeight="1">
      <c r="A8" s="90"/>
      <c r="B8" s="166" t="s">
        <v>42</v>
      </c>
      <c r="C8" s="166"/>
      <c r="D8" s="166"/>
      <c r="E8" s="167" t="s">
        <v>43</v>
      </c>
      <c r="F8" s="167"/>
      <c r="G8" s="167"/>
      <c r="H8" s="167"/>
      <c r="I8" s="168"/>
    </row>
    <row r="9" spans="1:9" s="24" customFormat="1" ht="23.25" customHeight="1">
      <c r="A9" s="90"/>
      <c r="B9" s="169" t="s">
        <v>44</v>
      </c>
      <c r="C9" s="169"/>
      <c r="D9" s="169"/>
      <c r="E9" s="170" t="s">
        <v>45</v>
      </c>
      <c r="F9" s="170"/>
      <c r="G9" s="170"/>
      <c r="H9" s="170"/>
      <c r="I9" s="171"/>
    </row>
    <row r="10" spans="1:9" s="24" customFormat="1" ht="23.25" customHeight="1">
      <c r="A10" s="90"/>
      <c r="B10" s="169"/>
      <c r="C10" s="169"/>
      <c r="D10" s="169"/>
      <c r="E10" s="172"/>
      <c r="F10" s="172"/>
      <c r="G10" s="172"/>
      <c r="H10" s="172"/>
      <c r="I10" s="173"/>
    </row>
    <row r="11" spans="1:9" s="24" customFormat="1" ht="23.25" customHeight="1">
      <c r="A11" s="105" t="s">
        <v>46</v>
      </c>
      <c r="B11" s="29" t="s">
        <v>47</v>
      </c>
      <c r="C11" s="35" t="s">
        <v>48</v>
      </c>
      <c r="D11" s="30" t="s">
        <v>49</v>
      </c>
      <c r="E11" s="28" t="s">
        <v>50</v>
      </c>
      <c r="F11" s="28" t="s">
        <v>51</v>
      </c>
      <c r="G11" s="28" t="s">
        <v>33</v>
      </c>
      <c r="H11" s="28" t="s">
        <v>34</v>
      </c>
      <c r="I11" s="28" t="s">
        <v>52</v>
      </c>
    </row>
    <row r="12" spans="1:9" s="24" customFormat="1" ht="23.25" customHeight="1">
      <c r="A12" s="105"/>
      <c r="B12" s="106" t="s">
        <v>53</v>
      </c>
      <c r="C12" s="96" t="s">
        <v>54</v>
      </c>
      <c r="D12" s="37" t="s">
        <v>55</v>
      </c>
      <c r="E12" s="38" t="s">
        <v>56</v>
      </c>
      <c r="F12" s="62">
        <v>0.98970000000000002</v>
      </c>
      <c r="G12" s="38">
        <v>2</v>
      </c>
      <c r="H12" s="38">
        <v>1.98</v>
      </c>
      <c r="I12" s="43"/>
    </row>
    <row r="13" spans="1:9" s="24" customFormat="1" ht="23.25" customHeight="1">
      <c r="A13" s="105"/>
      <c r="B13" s="107"/>
      <c r="C13" s="97"/>
      <c r="D13" s="37" t="s">
        <v>57</v>
      </c>
      <c r="E13" s="38" t="s">
        <v>56</v>
      </c>
      <c r="F13" s="62">
        <v>0.95369999999999999</v>
      </c>
      <c r="G13" s="38">
        <v>2</v>
      </c>
      <c r="H13" s="38">
        <v>1.91</v>
      </c>
      <c r="I13" s="43"/>
    </row>
    <row r="14" spans="1:9" s="24" customFormat="1" ht="23.25" customHeight="1">
      <c r="A14" s="105"/>
      <c r="B14" s="107"/>
      <c r="C14" s="97"/>
      <c r="D14" s="37" t="s">
        <v>58</v>
      </c>
      <c r="E14" s="38" t="s">
        <v>59</v>
      </c>
      <c r="F14" s="62">
        <v>0.88270000000000004</v>
      </c>
      <c r="G14" s="38">
        <v>2</v>
      </c>
      <c r="H14" s="38">
        <v>2</v>
      </c>
      <c r="I14" s="43"/>
    </row>
    <row r="15" spans="1:9" s="24" customFormat="1" ht="23.25" customHeight="1">
      <c r="A15" s="105"/>
      <c r="B15" s="107"/>
      <c r="C15" s="98"/>
      <c r="D15" s="37" t="s">
        <v>60</v>
      </c>
      <c r="E15" s="38" t="s">
        <v>61</v>
      </c>
      <c r="F15" s="62">
        <v>-0.747</v>
      </c>
      <c r="G15" s="38">
        <v>2</v>
      </c>
      <c r="H15" s="38">
        <v>2</v>
      </c>
      <c r="I15" s="43"/>
    </row>
    <row r="16" spans="1:9" s="24" customFormat="1" ht="23.25" customHeight="1">
      <c r="A16" s="105"/>
      <c r="B16" s="107"/>
      <c r="C16" s="99" t="s">
        <v>62</v>
      </c>
      <c r="D16" s="37" t="s">
        <v>63</v>
      </c>
      <c r="E16" s="38" t="s">
        <v>64</v>
      </c>
      <c r="F16" s="38" t="s">
        <v>64</v>
      </c>
      <c r="G16" s="38">
        <v>2</v>
      </c>
      <c r="H16" s="38">
        <v>1.8</v>
      </c>
      <c r="I16" s="32"/>
    </row>
    <row r="17" spans="1:9" s="24" customFormat="1" ht="23.25" customHeight="1">
      <c r="A17" s="105"/>
      <c r="B17" s="107"/>
      <c r="C17" s="98"/>
      <c r="D17" s="37" t="s">
        <v>65</v>
      </c>
      <c r="E17" s="38" t="s">
        <v>66</v>
      </c>
      <c r="F17" s="38" t="s">
        <v>66</v>
      </c>
      <c r="G17" s="38">
        <v>2</v>
      </c>
      <c r="H17" s="38">
        <v>1.8</v>
      </c>
      <c r="I17" s="32"/>
    </row>
    <row r="18" spans="1:9" s="24" customFormat="1" ht="23.25" customHeight="1">
      <c r="A18" s="105"/>
      <c r="B18" s="107"/>
      <c r="C18" s="39" t="s">
        <v>67</v>
      </c>
      <c r="D18" s="37" t="s">
        <v>68</v>
      </c>
      <c r="E18" s="38" t="s">
        <v>66</v>
      </c>
      <c r="F18" s="38" t="s">
        <v>66</v>
      </c>
      <c r="G18" s="38">
        <v>2</v>
      </c>
      <c r="H18" s="38">
        <v>1.8</v>
      </c>
      <c r="I18" s="32"/>
    </row>
    <row r="19" spans="1:9" s="24" customFormat="1" ht="23.25" customHeight="1">
      <c r="A19" s="105"/>
      <c r="B19" s="107"/>
      <c r="C19" s="40" t="s">
        <v>69</v>
      </c>
      <c r="D19" s="37" t="s">
        <v>70</v>
      </c>
      <c r="E19" s="38" t="s">
        <v>66</v>
      </c>
      <c r="F19" s="38" t="s">
        <v>66</v>
      </c>
      <c r="G19" s="38">
        <v>2</v>
      </c>
      <c r="H19" s="38">
        <v>1.8</v>
      </c>
      <c r="I19" s="32"/>
    </row>
    <row r="20" spans="1:9" s="24" customFormat="1" ht="23.25" customHeight="1">
      <c r="A20" s="105"/>
      <c r="B20" s="107"/>
      <c r="C20" s="40" t="s">
        <v>71</v>
      </c>
      <c r="D20" s="37" t="s">
        <v>72</v>
      </c>
      <c r="E20" s="38" t="s">
        <v>59</v>
      </c>
      <c r="F20" s="62">
        <v>0.97</v>
      </c>
      <c r="G20" s="38">
        <v>2</v>
      </c>
      <c r="H20" s="38">
        <v>2</v>
      </c>
      <c r="I20" s="43"/>
    </row>
    <row r="21" spans="1:9" s="24" customFormat="1" ht="23.25" customHeight="1">
      <c r="A21" s="105"/>
      <c r="B21" s="108"/>
      <c r="C21" s="40" t="s">
        <v>73</v>
      </c>
      <c r="D21" s="37" t="s">
        <v>74</v>
      </c>
      <c r="E21" s="38" t="s">
        <v>64</v>
      </c>
      <c r="F21" s="38" t="s">
        <v>64</v>
      </c>
      <c r="G21" s="38">
        <v>2</v>
      </c>
      <c r="H21" s="38">
        <v>1.8</v>
      </c>
      <c r="I21" s="32"/>
    </row>
    <row r="22" spans="1:9" s="24" customFormat="1" ht="23.25" customHeight="1">
      <c r="A22" s="105"/>
      <c r="B22" s="109" t="s">
        <v>75</v>
      </c>
      <c r="C22" s="100" t="s">
        <v>172</v>
      </c>
      <c r="D22" s="37" t="s">
        <v>162</v>
      </c>
      <c r="E22" s="38" t="s">
        <v>175</v>
      </c>
      <c r="F22" s="62">
        <v>0.99</v>
      </c>
      <c r="G22" s="38">
        <v>3</v>
      </c>
      <c r="H22" s="38">
        <v>3</v>
      </c>
      <c r="I22" s="32"/>
    </row>
    <row r="23" spans="1:9" s="24" customFormat="1" ht="23.25" customHeight="1">
      <c r="A23" s="105"/>
      <c r="B23" s="109"/>
      <c r="C23" s="101"/>
      <c r="D23" s="37" t="s">
        <v>163</v>
      </c>
      <c r="E23" s="38" t="s">
        <v>175</v>
      </c>
      <c r="F23" s="63">
        <v>0.98</v>
      </c>
      <c r="G23" s="38">
        <v>3</v>
      </c>
      <c r="H23" s="38">
        <v>3</v>
      </c>
      <c r="I23" s="32"/>
    </row>
    <row r="24" spans="1:9" s="24" customFormat="1" ht="23.25" customHeight="1">
      <c r="A24" s="105"/>
      <c r="B24" s="109"/>
      <c r="C24" s="101"/>
      <c r="D24" s="37" t="s">
        <v>164</v>
      </c>
      <c r="E24" s="38" t="s">
        <v>176</v>
      </c>
      <c r="F24" s="62">
        <v>0.99</v>
      </c>
      <c r="G24" s="38">
        <v>3</v>
      </c>
      <c r="H24" s="38">
        <v>3</v>
      </c>
      <c r="I24" s="32"/>
    </row>
    <row r="25" spans="1:9" s="24" customFormat="1" ht="23.25" customHeight="1">
      <c r="A25" s="105"/>
      <c r="B25" s="109"/>
      <c r="C25" s="101"/>
      <c r="D25" s="37" t="s">
        <v>165</v>
      </c>
      <c r="E25" s="38" t="s">
        <v>176</v>
      </c>
      <c r="F25" s="62">
        <v>0.93</v>
      </c>
      <c r="G25" s="38">
        <v>3</v>
      </c>
      <c r="H25" s="38">
        <v>3</v>
      </c>
      <c r="I25" s="32"/>
    </row>
    <row r="26" spans="1:9" s="24" customFormat="1" ht="23.25" customHeight="1">
      <c r="A26" s="105"/>
      <c r="B26" s="109"/>
      <c r="C26" s="101"/>
      <c r="D26" s="37" t="s">
        <v>166</v>
      </c>
      <c r="E26" s="38" t="s">
        <v>56</v>
      </c>
      <c r="F26" s="63">
        <v>1</v>
      </c>
      <c r="G26" s="38">
        <v>3</v>
      </c>
      <c r="H26" s="38">
        <v>3</v>
      </c>
      <c r="I26" s="32"/>
    </row>
    <row r="27" spans="1:9" s="24" customFormat="1" ht="23.25" customHeight="1">
      <c r="A27" s="105"/>
      <c r="B27" s="109"/>
      <c r="C27" s="101"/>
      <c r="D27" s="37" t="s">
        <v>167</v>
      </c>
      <c r="E27" s="38" t="s">
        <v>177</v>
      </c>
      <c r="F27" s="63">
        <v>0.93</v>
      </c>
      <c r="G27" s="38">
        <v>3</v>
      </c>
      <c r="H27" s="38">
        <v>3</v>
      </c>
      <c r="I27" s="32"/>
    </row>
    <row r="28" spans="1:9" s="24" customFormat="1" ht="23.25" customHeight="1">
      <c r="A28" s="105"/>
      <c r="B28" s="109"/>
      <c r="C28" s="101"/>
      <c r="D28" s="37" t="s">
        <v>168</v>
      </c>
      <c r="E28" s="38" t="s">
        <v>56</v>
      </c>
      <c r="F28" s="63">
        <v>1</v>
      </c>
      <c r="G28" s="38">
        <v>3</v>
      </c>
      <c r="H28" s="38">
        <v>3</v>
      </c>
      <c r="I28" s="32"/>
    </row>
    <row r="29" spans="1:9" s="24" customFormat="1" ht="23.25" customHeight="1">
      <c r="A29" s="105"/>
      <c r="B29" s="109"/>
      <c r="C29" s="101"/>
      <c r="D29" s="37" t="s">
        <v>169</v>
      </c>
      <c r="E29" s="38" t="s">
        <v>56</v>
      </c>
      <c r="F29" s="85">
        <v>1</v>
      </c>
      <c r="G29" s="38">
        <v>3</v>
      </c>
      <c r="H29" s="38">
        <v>3</v>
      </c>
      <c r="I29" s="32"/>
    </row>
    <row r="30" spans="1:9" s="24" customFormat="1" ht="23.25" customHeight="1">
      <c r="A30" s="105"/>
      <c r="B30" s="109"/>
      <c r="C30" s="101"/>
      <c r="D30" s="37" t="s">
        <v>170</v>
      </c>
      <c r="E30" s="38" t="s">
        <v>177</v>
      </c>
      <c r="F30" s="85">
        <v>0.96</v>
      </c>
      <c r="G30" s="38">
        <v>3</v>
      </c>
      <c r="H30" s="38">
        <v>3</v>
      </c>
      <c r="I30" s="32"/>
    </row>
    <row r="31" spans="1:9" s="24" customFormat="1" ht="23.25" customHeight="1">
      <c r="A31" s="105"/>
      <c r="B31" s="109"/>
      <c r="C31" s="101"/>
      <c r="D31" s="37" t="s">
        <v>171</v>
      </c>
      <c r="E31" s="38" t="s">
        <v>178</v>
      </c>
      <c r="F31" s="38" t="s">
        <v>77</v>
      </c>
      <c r="G31" s="38">
        <v>3</v>
      </c>
      <c r="H31" s="38">
        <v>3</v>
      </c>
      <c r="I31" s="32"/>
    </row>
    <row r="32" spans="1:9" s="24" customFormat="1" ht="23.25" customHeight="1">
      <c r="A32" s="105"/>
      <c r="B32" s="109"/>
      <c r="C32" s="101"/>
      <c r="D32" s="37" t="s">
        <v>78</v>
      </c>
      <c r="E32" s="38" t="s">
        <v>79</v>
      </c>
      <c r="F32" s="38" t="s">
        <v>79</v>
      </c>
      <c r="G32" s="38">
        <v>3</v>
      </c>
      <c r="H32" s="38">
        <v>3</v>
      </c>
      <c r="I32" s="32"/>
    </row>
    <row r="33" spans="1:9" s="24" customFormat="1" ht="23.25" customHeight="1">
      <c r="A33" s="105"/>
      <c r="B33" s="109"/>
      <c r="C33" s="102" t="s">
        <v>173</v>
      </c>
      <c r="D33" s="37" t="s">
        <v>80</v>
      </c>
      <c r="E33" s="38" t="s">
        <v>181</v>
      </c>
      <c r="F33" s="62">
        <v>0.38</v>
      </c>
      <c r="G33" s="38">
        <v>3</v>
      </c>
      <c r="H33" s="38">
        <v>3</v>
      </c>
      <c r="I33" s="32"/>
    </row>
    <row r="34" spans="1:9" s="24" customFormat="1" ht="23.25" customHeight="1">
      <c r="A34" s="105"/>
      <c r="B34" s="109"/>
      <c r="C34" s="103"/>
      <c r="D34" s="37" t="s">
        <v>179</v>
      </c>
      <c r="E34" s="38" t="s">
        <v>182</v>
      </c>
      <c r="F34" s="62">
        <v>0.45</v>
      </c>
      <c r="G34" s="38">
        <v>3</v>
      </c>
      <c r="H34" s="38">
        <v>3</v>
      </c>
      <c r="I34" s="32"/>
    </row>
    <row r="35" spans="1:9" s="24" customFormat="1" ht="23.25" customHeight="1">
      <c r="A35" s="105"/>
      <c r="B35" s="109"/>
      <c r="C35" s="103"/>
      <c r="D35" s="37" t="s">
        <v>180</v>
      </c>
      <c r="E35" s="38" t="s">
        <v>81</v>
      </c>
      <c r="F35" s="62">
        <v>1</v>
      </c>
      <c r="G35" s="38">
        <v>3</v>
      </c>
      <c r="H35" s="38">
        <v>3</v>
      </c>
      <c r="I35" s="32"/>
    </row>
    <row r="36" spans="1:9" s="24" customFormat="1" ht="23.25" customHeight="1">
      <c r="A36" s="105"/>
      <c r="B36" s="109"/>
      <c r="C36" s="96" t="s">
        <v>174</v>
      </c>
      <c r="D36" s="37" t="s">
        <v>82</v>
      </c>
      <c r="E36" s="38" t="s">
        <v>84</v>
      </c>
      <c r="F36" s="38" t="s">
        <v>84</v>
      </c>
      <c r="G36" s="38">
        <v>4</v>
      </c>
      <c r="H36" s="38">
        <v>4</v>
      </c>
      <c r="I36" s="32"/>
    </row>
    <row r="37" spans="1:9" s="24" customFormat="1" ht="23.25" customHeight="1">
      <c r="A37" s="105"/>
      <c r="B37" s="110"/>
      <c r="C37" s="98"/>
      <c r="D37" s="37" t="s">
        <v>83</v>
      </c>
      <c r="E37" s="38" t="s">
        <v>88</v>
      </c>
      <c r="F37" s="38" t="s">
        <v>88</v>
      </c>
      <c r="G37" s="38">
        <v>4</v>
      </c>
      <c r="H37" s="38">
        <v>4</v>
      </c>
      <c r="I37" s="32"/>
    </row>
    <row r="38" spans="1:9" s="24" customFormat="1" ht="23.25" customHeight="1">
      <c r="A38" s="105"/>
      <c r="B38" s="111" t="s">
        <v>85</v>
      </c>
      <c r="C38" s="39" t="s">
        <v>86</v>
      </c>
      <c r="D38" s="37" t="s">
        <v>87</v>
      </c>
      <c r="E38" s="38" t="s">
        <v>91</v>
      </c>
      <c r="F38" s="38" t="s">
        <v>91</v>
      </c>
      <c r="G38" s="38">
        <v>4</v>
      </c>
      <c r="H38" s="38">
        <v>4</v>
      </c>
      <c r="I38" s="32"/>
    </row>
    <row r="39" spans="1:9" s="24" customFormat="1" ht="23.25" customHeight="1">
      <c r="A39" s="105"/>
      <c r="B39" s="107"/>
      <c r="C39" s="40" t="s">
        <v>89</v>
      </c>
      <c r="D39" s="37" t="s">
        <v>90</v>
      </c>
      <c r="E39" s="38" t="s">
        <v>91</v>
      </c>
      <c r="F39" s="38" t="s">
        <v>91</v>
      </c>
      <c r="G39" s="38">
        <v>3</v>
      </c>
      <c r="H39" s="38">
        <v>3</v>
      </c>
      <c r="I39" s="32"/>
    </row>
    <row r="40" spans="1:9" s="24" customFormat="1" ht="23.25" customHeight="1">
      <c r="A40" s="105"/>
      <c r="B40" s="107"/>
      <c r="C40" s="36" t="s">
        <v>92</v>
      </c>
      <c r="D40" s="37" t="s">
        <v>93</v>
      </c>
      <c r="E40" s="38" t="s">
        <v>91</v>
      </c>
      <c r="F40" s="38" t="s">
        <v>91</v>
      </c>
      <c r="G40" s="38">
        <v>3</v>
      </c>
      <c r="H40" s="38">
        <v>3</v>
      </c>
      <c r="I40" s="32"/>
    </row>
    <row r="41" spans="1:9" s="24" customFormat="1" ht="23.25" customHeight="1">
      <c r="A41" s="105"/>
      <c r="B41" s="34" t="s">
        <v>94</v>
      </c>
      <c r="C41" s="41" t="s">
        <v>95</v>
      </c>
      <c r="D41" s="37" t="s">
        <v>183</v>
      </c>
      <c r="E41" s="38" t="s">
        <v>76</v>
      </c>
      <c r="F41" s="63">
        <v>0.95</v>
      </c>
      <c r="G41" s="38">
        <v>10</v>
      </c>
      <c r="H41" s="38">
        <v>10</v>
      </c>
      <c r="I41" s="32"/>
    </row>
    <row r="42" spans="1:9" s="24" customFormat="1" ht="23.25" customHeight="1">
      <c r="A42" s="90" t="s">
        <v>96</v>
      </c>
      <c r="B42" s="91"/>
      <c r="C42" s="91"/>
      <c r="D42" s="91"/>
      <c r="E42" s="91"/>
      <c r="F42" s="91"/>
      <c r="G42" s="28">
        <f>SUM(G12:G41)</f>
        <v>90</v>
      </c>
      <c r="H42" s="28">
        <f>SUM(H12:H41)</f>
        <v>88.89</v>
      </c>
      <c r="I42" s="32"/>
    </row>
    <row r="43" spans="1:9" s="24" customFormat="1" ht="23.25" customHeight="1">
      <c r="A43" s="92" t="s">
        <v>97</v>
      </c>
      <c r="B43" s="93"/>
      <c r="C43" s="93"/>
      <c r="D43" s="93"/>
      <c r="E43" s="93"/>
      <c r="F43" s="93"/>
      <c r="G43" s="93"/>
      <c r="H43" s="93"/>
      <c r="I43" s="94"/>
    </row>
    <row r="44" spans="1:9" s="25" customFormat="1" ht="45.95" customHeight="1">
      <c r="A44" s="95" t="s">
        <v>98</v>
      </c>
      <c r="B44" s="95"/>
      <c r="C44" s="95"/>
      <c r="D44" s="95"/>
      <c r="E44" s="95"/>
      <c r="F44" s="95"/>
      <c r="G44" s="95"/>
      <c r="H44" s="95"/>
      <c r="I44" s="95"/>
    </row>
    <row r="45" spans="1:9" s="25" customFormat="1" ht="42.75" customHeight="1">
      <c r="A45" s="95" t="s">
        <v>99</v>
      </c>
      <c r="B45" s="95"/>
      <c r="C45" s="95"/>
      <c r="D45" s="95"/>
      <c r="E45" s="95"/>
      <c r="F45" s="95"/>
      <c r="G45" s="95"/>
      <c r="H45" s="95"/>
      <c r="I45" s="95"/>
    </row>
    <row r="46" spans="1:9" s="24" customFormat="1" ht="13.5"/>
    <row r="47" spans="1:9" s="24" customFormat="1" ht="13.5"/>
    <row r="48" spans="1:9" s="24" customFormat="1" ht="13.5"/>
    <row r="49" spans="16364:16366" s="24" customFormat="1" ht="13.5"/>
    <row r="50" spans="16364:16366" s="24" customFormat="1">
      <c r="XEJ50" s="26"/>
      <c r="XEK50" s="26"/>
      <c r="XEL50" s="26"/>
    </row>
  </sheetData>
  <mergeCells count="27">
    <mergeCell ref="A1:I1"/>
    <mergeCell ref="B2:I2"/>
    <mergeCell ref="F3:G3"/>
    <mergeCell ref="F4:G4"/>
    <mergeCell ref="F5:G5"/>
    <mergeCell ref="A3:A6"/>
    <mergeCell ref="F6:G6"/>
    <mergeCell ref="B7:D7"/>
    <mergeCell ref="E7:I7"/>
    <mergeCell ref="B8:D8"/>
    <mergeCell ref="E8:I8"/>
    <mergeCell ref="E9:I10"/>
    <mergeCell ref="A42:F42"/>
    <mergeCell ref="A43:I43"/>
    <mergeCell ref="A44:I44"/>
    <mergeCell ref="A45:I45"/>
    <mergeCell ref="C12:C15"/>
    <mergeCell ref="C16:C17"/>
    <mergeCell ref="C22:C32"/>
    <mergeCell ref="C33:C35"/>
    <mergeCell ref="C36:C37"/>
    <mergeCell ref="A7:A10"/>
    <mergeCell ref="A11:A41"/>
    <mergeCell ref="B12:B21"/>
    <mergeCell ref="B22:B37"/>
    <mergeCell ref="B38:B40"/>
    <mergeCell ref="B9:D10"/>
  </mergeCells>
  <phoneticPr fontId="31" type="noConversion"/>
  <pageMargins left="0.75" right="0.75" top="1" bottom="1" header="0.5" footer="0.5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7"/>
  <sheetViews>
    <sheetView topLeftCell="B1" workbookViewId="0">
      <selection activeCell="F7" sqref="F7"/>
    </sheetView>
  </sheetViews>
  <sheetFormatPr defaultColWidth="9" defaultRowHeight="13.5"/>
  <cols>
    <col min="1" max="1" width="8.125" style="4" customWidth="1"/>
    <col min="2" max="2" width="28.75" customWidth="1"/>
    <col min="3" max="3" width="23.75" customWidth="1"/>
    <col min="4" max="4" width="12.625" customWidth="1"/>
    <col min="5" max="6" width="13.25" customWidth="1"/>
    <col min="7" max="10" width="12.625" customWidth="1"/>
    <col min="11" max="11" width="21.625" customWidth="1"/>
  </cols>
  <sheetData>
    <row r="1" spans="1:11" ht="57" customHeight="1">
      <c r="A1" s="122" t="s">
        <v>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30" customHeight="1">
      <c r="A2" s="124" t="s">
        <v>11</v>
      </c>
      <c r="B2" s="123" t="s">
        <v>12</v>
      </c>
      <c r="C2" s="127" t="s">
        <v>13</v>
      </c>
      <c r="D2" s="123" t="s">
        <v>14</v>
      </c>
      <c r="E2" s="123"/>
      <c r="F2" s="123"/>
      <c r="G2" s="123"/>
      <c r="H2" s="123"/>
      <c r="I2" s="123"/>
      <c r="J2" s="124" t="s">
        <v>15</v>
      </c>
      <c r="K2" s="124" t="s">
        <v>16</v>
      </c>
    </row>
    <row r="3" spans="1:11" s="3" customFormat="1" ht="30" customHeight="1">
      <c r="A3" s="125"/>
      <c r="B3" s="123"/>
      <c r="C3" s="127"/>
      <c r="D3" s="123" t="s">
        <v>17</v>
      </c>
      <c r="E3" s="123"/>
      <c r="F3" s="123"/>
      <c r="G3" s="123"/>
      <c r="H3" s="123" t="s">
        <v>18</v>
      </c>
      <c r="I3" s="123" t="s">
        <v>19</v>
      </c>
      <c r="J3" s="125"/>
      <c r="K3" s="125"/>
    </row>
    <row r="4" spans="1:11" s="3" customFormat="1" ht="30" customHeight="1">
      <c r="A4" s="126"/>
      <c r="B4" s="123"/>
      <c r="C4" s="127"/>
      <c r="D4" s="45" t="s">
        <v>20</v>
      </c>
      <c r="E4" s="44" t="s">
        <v>21</v>
      </c>
      <c r="F4" s="44" t="s">
        <v>22</v>
      </c>
      <c r="G4" s="44" t="s">
        <v>23</v>
      </c>
      <c r="H4" s="123"/>
      <c r="I4" s="127"/>
      <c r="J4" s="126"/>
      <c r="K4" s="125"/>
    </row>
    <row r="5" spans="1:11" ht="30" customHeight="1">
      <c r="A5" s="5">
        <v>1</v>
      </c>
      <c r="B5" s="46" t="s">
        <v>24</v>
      </c>
      <c r="C5" s="47" t="s">
        <v>25</v>
      </c>
      <c r="D5" s="76">
        <f>E5+F5+G5</f>
        <v>342</v>
      </c>
      <c r="E5" s="76">
        <f>'省级部门预算项目支出绩效自评表（中央转移支付）'!F7</f>
        <v>335</v>
      </c>
      <c r="F5" s="76">
        <f>'省级部门预算项目支出绩效自评表（中央转移支付）'!F8</f>
        <v>7</v>
      </c>
      <c r="G5" s="76"/>
      <c r="H5" s="76">
        <f>'省级部门预算项目支出绩效自评表（中央转移支付）'!H6</f>
        <v>342</v>
      </c>
      <c r="I5" s="48">
        <f>H5/D5</f>
        <v>1</v>
      </c>
      <c r="J5" s="5">
        <f>'省级部门预算项目支出绩效自评表（中央转移支付）'!N6+'省级部门预算项目支出绩效自评表（中央转移支付）'!K29</f>
        <v>100</v>
      </c>
      <c r="K5" s="5"/>
    </row>
    <row r="6" spans="1:11" ht="30" customHeight="1">
      <c r="A6" s="5">
        <v>2</v>
      </c>
      <c r="B6" s="6" t="s">
        <v>26</v>
      </c>
      <c r="C6" s="47" t="s">
        <v>25</v>
      </c>
      <c r="D6" s="76">
        <f>E6+F6+G6</f>
        <v>225</v>
      </c>
      <c r="E6" s="77">
        <f>'项目支出-业务费'!F7</f>
        <v>225</v>
      </c>
      <c r="F6" s="77"/>
      <c r="G6" s="77"/>
      <c r="H6" s="76">
        <f>'项目支出-业务费'!H6:I6</f>
        <v>224.86</v>
      </c>
      <c r="I6" s="81">
        <f>H6/D6</f>
        <v>0.99937777777777781</v>
      </c>
      <c r="J6" s="5">
        <f>'项目支出-业务费'!N6+'项目支出-业务费'!K33</f>
        <v>99.9</v>
      </c>
      <c r="K6" s="5"/>
    </row>
    <row r="7" spans="1:11" ht="30" customHeight="1">
      <c r="A7" s="5">
        <v>3</v>
      </c>
      <c r="B7" s="80" t="s">
        <v>159</v>
      </c>
      <c r="C7" s="47"/>
      <c r="D7" s="76">
        <f t="shared" ref="D7:D9" si="0">E7+F7+G7</f>
        <v>1789.93</v>
      </c>
      <c r="E7" s="76">
        <v>1300</v>
      </c>
      <c r="F7" s="76">
        <v>489.93</v>
      </c>
      <c r="G7" s="76"/>
      <c r="H7" s="76">
        <v>1685.09</v>
      </c>
      <c r="I7" s="48">
        <f t="shared" ref="I7:I8" si="1">H7/D7</f>
        <v>0.94142787706781816</v>
      </c>
      <c r="J7" s="76"/>
      <c r="K7" s="83" t="s">
        <v>220</v>
      </c>
    </row>
    <row r="8" spans="1:11" ht="30" customHeight="1">
      <c r="A8" s="5">
        <v>4</v>
      </c>
      <c r="B8" s="82" t="s">
        <v>160</v>
      </c>
      <c r="C8" s="47"/>
      <c r="D8" s="76">
        <f t="shared" si="0"/>
        <v>1</v>
      </c>
      <c r="E8" s="76"/>
      <c r="F8" s="76">
        <v>1</v>
      </c>
      <c r="G8" s="76"/>
      <c r="H8" s="76">
        <v>1</v>
      </c>
      <c r="I8" s="48">
        <f t="shared" si="1"/>
        <v>1</v>
      </c>
      <c r="J8" s="76"/>
      <c r="K8" s="83" t="s">
        <v>220</v>
      </c>
    </row>
    <row r="9" spans="1:11" ht="30" customHeight="1">
      <c r="A9" s="5">
        <v>5</v>
      </c>
      <c r="B9" s="83" t="s">
        <v>161</v>
      </c>
      <c r="C9" s="2"/>
      <c r="D9" s="76">
        <f t="shared" si="0"/>
        <v>4.3499999999999996</v>
      </c>
      <c r="E9" s="76"/>
      <c r="F9" s="76"/>
      <c r="G9" s="76">
        <v>4.3499999999999996</v>
      </c>
      <c r="H9" s="76">
        <v>0</v>
      </c>
      <c r="I9" s="76"/>
      <c r="J9" s="76"/>
      <c r="K9" s="83" t="s">
        <v>221</v>
      </c>
    </row>
    <row r="10" spans="1:11" ht="30" customHeight="1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30" customHeigh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30" customHeight="1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30" customHeight="1">
      <c r="A13" s="5"/>
      <c r="B13" s="6" t="s">
        <v>27</v>
      </c>
      <c r="C13" s="2"/>
      <c r="D13" s="5">
        <f>SUM(D5:D12)</f>
        <v>2362.2800000000002</v>
      </c>
      <c r="E13" s="5">
        <f t="shared" ref="E13" si="2">SUM(E5:E12)</f>
        <v>1860</v>
      </c>
      <c r="F13" s="5" t="s">
        <v>9</v>
      </c>
      <c r="G13" s="5"/>
      <c r="H13" s="5">
        <f>SUM(H5:H12)</f>
        <v>2252.9499999999998</v>
      </c>
      <c r="I13" s="49">
        <f>H13/D13</f>
        <v>0.95371844150566387</v>
      </c>
      <c r="J13" s="2"/>
      <c r="K13" s="2"/>
    </row>
    <row r="15" spans="1:11">
      <c r="D15" t="s">
        <v>9</v>
      </c>
    </row>
    <row r="17" spans="4:4">
      <c r="D17" t="s">
        <v>9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31" type="noConversion"/>
  <pageMargins left="0.75" right="0.75" top="1" bottom="1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N36"/>
  <sheetViews>
    <sheetView workbookViewId="0">
      <selection activeCell="Q24" sqref="Q24"/>
    </sheetView>
  </sheetViews>
  <sheetFormatPr defaultColWidth="9" defaultRowHeight="13.5"/>
  <cols>
    <col min="1" max="1" width="5.25" customWidth="1"/>
    <col min="3" max="3" width="10.875" customWidth="1"/>
    <col min="5" max="5" width="12.375" customWidth="1"/>
    <col min="6" max="6" width="2.375" customWidth="1"/>
    <col min="7" max="7" width="10.875" customWidth="1"/>
    <col min="8" max="8" width="11.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6" max="16" width="12.625"/>
    <col min="17" max="17" width="11.125" customWidth="1"/>
  </cols>
  <sheetData>
    <row r="1" spans="1:14" ht="42" customHeight="1">
      <c r="A1" s="158" t="s">
        <v>222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ht="15" customHeight="1">
      <c r="A2" s="141" t="s">
        <v>12</v>
      </c>
      <c r="B2" s="141"/>
      <c r="C2" s="141" t="s">
        <v>24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15" customHeight="1">
      <c r="A3" s="141" t="s">
        <v>13</v>
      </c>
      <c r="B3" s="141"/>
      <c r="C3" s="153" t="s">
        <v>25</v>
      </c>
      <c r="D3" s="153"/>
      <c r="E3" s="153"/>
      <c r="F3" s="153"/>
      <c r="G3" s="153"/>
      <c r="H3" s="153" t="s">
        <v>100</v>
      </c>
      <c r="I3" s="153"/>
      <c r="J3" s="153" t="s">
        <v>225</v>
      </c>
      <c r="K3" s="153"/>
      <c r="L3" s="153"/>
      <c r="M3" s="153"/>
      <c r="N3" s="153"/>
    </row>
    <row r="4" spans="1:14" ht="15" customHeight="1">
      <c r="A4" s="141" t="s">
        <v>14</v>
      </c>
      <c r="B4" s="141"/>
      <c r="C4" s="153"/>
      <c r="D4" s="153"/>
      <c r="E4" s="153" t="s">
        <v>30</v>
      </c>
      <c r="F4" s="153" t="s">
        <v>101</v>
      </c>
      <c r="G4" s="153"/>
      <c r="H4" s="153" t="s">
        <v>102</v>
      </c>
      <c r="I4" s="153"/>
      <c r="J4" s="153" t="s">
        <v>33</v>
      </c>
      <c r="K4" s="153"/>
      <c r="L4" s="153" t="s">
        <v>103</v>
      </c>
      <c r="M4" s="153"/>
      <c r="N4" s="153" t="s">
        <v>34</v>
      </c>
    </row>
    <row r="5" spans="1:14" ht="15" customHeight="1">
      <c r="A5" s="141"/>
      <c r="B5" s="141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ht="15" customHeight="1">
      <c r="A6" s="141"/>
      <c r="B6" s="141"/>
      <c r="C6" s="159" t="s">
        <v>104</v>
      </c>
      <c r="D6" s="159"/>
      <c r="E6" s="70">
        <v>225</v>
      </c>
      <c r="F6" s="154">
        <v>342</v>
      </c>
      <c r="G6" s="154"/>
      <c r="H6" s="154">
        <v>342</v>
      </c>
      <c r="I6" s="154"/>
      <c r="J6" s="149">
        <v>10</v>
      </c>
      <c r="K6" s="149"/>
      <c r="L6" s="160">
        <f>H6/F6</f>
        <v>1</v>
      </c>
      <c r="M6" s="149"/>
      <c r="N6" s="71">
        <v>10</v>
      </c>
    </row>
    <row r="7" spans="1:14" ht="15" customHeight="1">
      <c r="A7" s="141"/>
      <c r="B7" s="141"/>
      <c r="C7" s="153" t="s">
        <v>105</v>
      </c>
      <c r="D7" s="153"/>
      <c r="E7" s="70">
        <v>225</v>
      </c>
      <c r="F7" s="154">
        <v>335</v>
      </c>
      <c r="G7" s="154"/>
      <c r="H7" s="154">
        <v>335</v>
      </c>
      <c r="I7" s="154"/>
      <c r="J7" s="149" t="s">
        <v>37</v>
      </c>
      <c r="K7" s="149"/>
      <c r="L7" s="155" t="s">
        <v>106</v>
      </c>
      <c r="M7" s="149"/>
      <c r="N7" s="71" t="s">
        <v>37</v>
      </c>
    </row>
    <row r="8" spans="1:14" ht="15" customHeight="1">
      <c r="A8" s="141"/>
      <c r="B8" s="141"/>
      <c r="C8" s="153" t="s">
        <v>107</v>
      </c>
      <c r="D8" s="153"/>
      <c r="E8" s="71"/>
      <c r="F8" s="156">
        <v>7</v>
      </c>
      <c r="G8" s="157"/>
      <c r="H8" s="154">
        <v>7</v>
      </c>
      <c r="I8" s="154"/>
      <c r="J8" s="149" t="s">
        <v>37</v>
      </c>
      <c r="K8" s="149"/>
      <c r="L8" s="149"/>
      <c r="M8" s="149"/>
      <c r="N8" s="71" t="s">
        <v>37</v>
      </c>
    </row>
    <row r="9" spans="1:14" ht="15" customHeight="1">
      <c r="A9" s="141"/>
      <c r="B9" s="141"/>
      <c r="C9" s="141" t="s">
        <v>23</v>
      </c>
      <c r="D9" s="141"/>
      <c r="E9" s="71"/>
      <c r="F9" s="149"/>
      <c r="G9" s="149"/>
      <c r="H9" s="149"/>
      <c r="I9" s="149"/>
      <c r="J9" s="149" t="s">
        <v>37</v>
      </c>
      <c r="K9" s="149"/>
      <c r="L9" s="149"/>
      <c r="M9" s="149"/>
      <c r="N9" s="71" t="s">
        <v>37</v>
      </c>
    </row>
    <row r="10" spans="1:14" ht="15" customHeight="1">
      <c r="A10" s="141" t="s">
        <v>108</v>
      </c>
      <c r="B10" s="141" t="s">
        <v>40</v>
      </c>
      <c r="C10" s="141"/>
      <c r="D10" s="141"/>
      <c r="E10" s="141"/>
      <c r="F10" s="141"/>
      <c r="G10" s="141"/>
      <c r="H10" s="141" t="s">
        <v>109</v>
      </c>
      <c r="I10" s="141"/>
      <c r="J10" s="141"/>
      <c r="K10" s="141"/>
      <c r="L10" s="141"/>
      <c r="M10" s="141"/>
      <c r="N10" s="141"/>
    </row>
    <row r="11" spans="1:14" ht="97.5" customHeight="1">
      <c r="A11" s="141"/>
      <c r="B11" s="150" t="s">
        <v>184</v>
      </c>
      <c r="C11" s="151"/>
      <c r="D11" s="151"/>
      <c r="E11" s="151"/>
      <c r="F11" s="151"/>
      <c r="G11" s="152"/>
      <c r="H11" s="150" t="s">
        <v>206</v>
      </c>
      <c r="I11" s="151"/>
      <c r="J11" s="151"/>
      <c r="K11" s="151"/>
      <c r="L11" s="151"/>
      <c r="M11" s="151"/>
      <c r="N11" s="152"/>
    </row>
    <row r="12" spans="1:14" ht="18.95" customHeight="1">
      <c r="A12" s="142" t="s">
        <v>110</v>
      </c>
      <c r="B12" s="7" t="s">
        <v>47</v>
      </c>
      <c r="C12" s="7" t="s">
        <v>48</v>
      </c>
      <c r="D12" s="134" t="s">
        <v>49</v>
      </c>
      <c r="E12" s="134"/>
      <c r="F12" s="134"/>
      <c r="G12" s="7" t="s">
        <v>50</v>
      </c>
      <c r="H12" s="7" t="s">
        <v>51</v>
      </c>
      <c r="I12" s="134" t="s">
        <v>33</v>
      </c>
      <c r="J12" s="134"/>
      <c r="K12" s="134" t="s">
        <v>34</v>
      </c>
      <c r="L12" s="134"/>
      <c r="M12" s="134" t="s">
        <v>52</v>
      </c>
      <c r="N12" s="134"/>
    </row>
    <row r="13" spans="1:14" ht="15" customHeight="1">
      <c r="A13" s="143"/>
      <c r="B13" s="134" t="s">
        <v>192</v>
      </c>
      <c r="C13" s="128" t="s">
        <v>112</v>
      </c>
      <c r="D13" s="131" t="s">
        <v>185</v>
      </c>
      <c r="E13" s="132" t="s">
        <v>113</v>
      </c>
      <c r="F13" s="133" t="s">
        <v>113</v>
      </c>
      <c r="G13" s="8" t="s">
        <v>56</v>
      </c>
      <c r="H13" s="21">
        <v>1</v>
      </c>
      <c r="I13" s="134">
        <v>6</v>
      </c>
      <c r="J13" s="134"/>
      <c r="K13" s="134">
        <v>6</v>
      </c>
      <c r="L13" s="134"/>
      <c r="M13" s="134"/>
      <c r="N13" s="134"/>
    </row>
    <row r="14" spans="1:14" ht="15" customHeight="1">
      <c r="A14" s="143"/>
      <c r="B14" s="134"/>
      <c r="C14" s="129"/>
      <c r="D14" s="131" t="s">
        <v>186</v>
      </c>
      <c r="E14" s="132" t="s">
        <v>114</v>
      </c>
      <c r="F14" s="133" t="s">
        <v>114</v>
      </c>
      <c r="G14" s="8" t="s">
        <v>56</v>
      </c>
      <c r="H14" s="21">
        <v>1</v>
      </c>
      <c r="I14" s="134">
        <v>6</v>
      </c>
      <c r="J14" s="134"/>
      <c r="K14" s="134">
        <v>6</v>
      </c>
      <c r="L14" s="134"/>
      <c r="M14" s="134"/>
      <c r="N14" s="134"/>
    </row>
    <row r="15" spans="1:14" ht="15" customHeight="1">
      <c r="A15" s="143"/>
      <c r="B15" s="134"/>
      <c r="C15" s="130"/>
      <c r="D15" s="131" t="s">
        <v>115</v>
      </c>
      <c r="E15" s="132" t="s">
        <v>115</v>
      </c>
      <c r="F15" s="133" t="s">
        <v>115</v>
      </c>
      <c r="G15" s="8" t="s">
        <v>187</v>
      </c>
      <c r="H15" s="72">
        <v>0.99</v>
      </c>
      <c r="I15" s="134">
        <v>7</v>
      </c>
      <c r="J15" s="134"/>
      <c r="K15" s="134">
        <v>7</v>
      </c>
      <c r="L15" s="134"/>
      <c r="M15" s="134"/>
      <c r="N15" s="134"/>
    </row>
    <row r="16" spans="1:14" ht="15" customHeight="1">
      <c r="A16" s="143"/>
      <c r="B16" s="134"/>
      <c r="C16" s="128" t="s">
        <v>116</v>
      </c>
      <c r="D16" s="131" t="s">
        <v>188</v>
      </c>
      <c r="E16" s="132" t="s">
        <v>117</v>
      </c>
      <c r="F16" s="133" t="s">
        <v>117</v>
      </c>
      <c r="G16" s="8" t="s">
        <v>56</v>
      </c>
      <c r="H16" s="21">
        <v>1</v>
      </c>
      <c r="I16" s="134">
        <v>6</v>
      </c>
      <c r="J16" s="134"/>
      <c r="K16" s="134">
        <v>6</v>
      </c>
      <c r="L16" s="134"/>
      <c r="M16" s="135"/>
      <c r="N16" s="136"/>
    </row>
    <row r="17" spans="1:14" ht="15" customHeight="1">
      <c r="A17" s="143"/>
      <c r="B17" s="134"/>
      <c r="C17" s="130"/>
      <c r="D17" s="131" t="s">
        <v>189</v>
      </c>
      <c r="E17" s="132" t="s">
        <v>118</v>
      </c>
      <c r="F17" s="133" t="s">
        <v>118</v>
      </c>
      <c r="G17" s="8" t="s">
        <v>190</v>
      </c>
      <c r="H17" s="21">
        <v>0.93</v>
      </c>
      <c r="I17" s="134">
        <v>7</v>
      </c>
      <c r="J17" s="134"/>
      <c r="K17" s="134">
        <v>7</v>
      </c>
      <c r="L17" s="134"/>
      <c r="M17" s="134"/>
      <c r="N17" s="134"/>
    </row>
    <row r="18" spans="1:14" ht="15" customHeight="1">
      <c r="A18" s="143"/>
      <c r="B18" s="134"/>
      <c r="C18" s="128" t="s">
        <v>119</v>
      </c>
      <c r="D18" s="131" t="s">
        <v>191</v>
      </c>
      <c r="E18" s="132" t="s">
        <v>120</v>
      </c>
      <c r="F18" s="133" t="s">
        <v>120</v>
      </c>
      <c r="G18" s="22" t="s">
        <v>77</v>
      </c>
      <c r="H18" s="22" t="s">
        <v>77</v>
      </c>
      <c r="I18" s="134">
        <v>6</v>
      </c>
      <c r="J18" s="134"/>
      <c r="K18" s="134">
        <v>6</v>
      </c>
      <c r="L18" s="134"/>
      <c r="M18" s="134"/>
      <c r="N18" s="134"/>
    </row>
    <row r="19" spans="1:14" ht="15" customHeight="1">
      <c r="A19" s="143"/>
      <c r="B19" s="134"/>
      <c r="C19" s="130"/>
      <c r="D19" s="131" t="s">
        <v>121</v>
      </c>
      <c r="E19" s="132" t="s">
        <v>121</v>
      </c>
      <c r="F19" s="133" t="s">
        <v>121</v>
      </c>
      <c r="G19" s="8" t="s">
        <v>190</v>
      </c>
      <c r="H19" s="18">
        <v>0.96</v>
      </c>
      <c r="I19" s="134">
        <v>7</v>
      </c>
      <c r="J19" s="134"/>
      <c r="K19" s="134">
        <v>7</v>
      </c>
      <c r="L19" s="134"/>
      <c r="M19" s="134"/>
      <c r="N19" s="134"/>
    </row>
    <row r="20" spans="1:14" ht="15" customHeight="1">
      <c r="A20" s="143"/>
      <c r="B20" s="134"/>
      <c r="C20" s="9" t="s">
        <v>122</v>
      </c>
      <c r="D20" s="131" t="s">
        <v>123</v>
      </c>
      <c r="E20" s="132" t="s">
        <v>123</v>
      </c>
      <c r="F20" s="133" t="s">
        <v>123</v>
      </c>
      <c r="G20" s="9" t="s">
        <v>79</v>
      </c>
      <c r="H20" s="9" t="s">
        <v>124</v>
      </c>
      <c r="I20" s="134">
        <v>5</v>
      </c>
      <c r="J20" s="134"/>
      <c r="K20" s="134">
        <v>5</v>
      </c>
      <c r="L20" s="134"/>
      <c r="M20" s="134"/>
      <c r="N20" s="134"/>
    </row>
    <row r="21" spans="1:14" ht="18" customHeight="1">
      <c r="A21" s="143"/>
      <c r="B21" s="128" t="s">
        <v>193</v>
      </c>
      <c r="C21" s="78" t="s">
        <v>195</v>
      </c>
      <c r="D21" s="131" t="s">
        <v>196</v>
      </c>
      <c r="E21" s="132" t="s">
        <v>127</v>
      </c>
      <c r="F21" s="133" t="s">
        <v>127</v>
      </c>
      <c r="G21" s="78" t="s">
        <v>181</v>
      </c>
      <c r="H21" s="87">
        <v>0.38</v>
      </c>
      <c r="I21" s="134">
        <v>5</v>
      </c>
      <c r="J21" s="134"/>
      <c r="K21" s="134">
        <v>5</v>
      </c>
      <c r="L21" s="134"/>
      <c r="M21" s="135"/>
      <c r="N21" s="136"/>
    </row>
    <row r="22" spans="1:14" ht="15" customHeight="1">
      <c r="A22" s="143"/>
      <c r="B22" s="129"/>
      <c r="C22" s="128" t="s">
        <v>126</v>
      </c>
      <c r="D22" s="131" t="s">
        <v>127</v>
      </c>
      <c r="E22" s="132" t="s">
        <v>127</v>
      </c>
      <c r="F22" s="133" t="s">
        <v>127</v>
      </c>
      <c r="G22" s="18" t="s">
        <v>128</v>
      </c>
      <c r="H22" s="18" t="s">
        <v>128</v>
      </c>
      <c r="I22" s="134">
        <v>5</v>
      </c>
      <c r="J22" s="134"/>
      <c r="K22" s="134">
        <v>5</v>
      </c>
      <c r="L22" s="134"/>
      <c r="M22" s="135"/>
      <c r="N22" s="136"/>
    </row>
    <row r="23" spans="1:14" ht="24" customHeight="1">
      <c r="A23" s="143"/>
      <c r="B23" s="129"/>
      <c r="C23" s="130"/>
      <c r="D23" s="131" t="s">
        <v>197</v>
      </c>
      <c r="E23" s="132" t="s">
        <v>129</v>
      </c>
      <c r="F23" s="133" t="s">
        <v>129</v>
      </c>
      <c r="G23" s="8" t="s">
        <v>202</v>
      </c>
      <c r="H23" s="18">
        <v>0.45</v>
      </c>
      <c r="I23" s="134">
        <v>5</v>
      </c>
      <c r="J23" s="134"/>
      <c r="K23" s="134">
        <v>5</v>
      </c>
      <c r="L23" s="134"/>
      <c r="M23" s="135"/>
      <c r="N23" s="136"/>
    </row>
    <row r="24" spans="1:14" ht="24" customHeight="1">
      <c r="A24" s="143"/>
      <c r="B24" s="129"/>
      <c r="C24" s="79" t="s">
        <v>198</v>
      </c>
      <c r="D24" s="131" t="s">
        <v>199</v>
      </c>
      <c r="E24" s="132"/>
      <c r="F24" s="133"/>
      <c r="G24" s="8" t="s">
        <v>203</v>
      </c>
      <c r="H24" s="18">
        <v>0.9</v>
      </c>
      <c r="I24" s="134">
        <v>5</v>
      </c>
      <c r="J24" s="134"/>
      <c r="K24" s="134">
        <v>5</v>
      </c>
      <c r="L24" s="134"/>
      <c r="M24" s="135"/>
      <c r="N24" s="136"/>
    </row>
    <row r="25" spans="1:14" ht="24" customHeight="1">
      <c r="A25" s="143"/>
      <c r="B25" s="129"/>
      <c r="C25" s="128" t="s">
        <v>131</v>
      </c>
      <c r="D25" s="131" t="s">
        <v>200</v>
      </c>
      <c r="E25" s="132" t="s">
        <v>132</v>
      </c>
      <c r="F25" s="133" t="s">
        <v>132</v>
      </c>
      <c r="G25" s="23" t="s">
        <v>64</v>
      </c>
      <c r="H25" s="23" t="s">
        <v>64</v>
      </c>
      <c r="I25" s="134">
        <v>5</v>
      </c>
      <c r="J25" s="134"/>
      <c r="K25" s="134">
        <v>5</v>
      </c>
      <c r="L25" s="134"/>
      <c r="M25" s="134"/>
      <c r="N25" s="134"/>
    </row>
    <row r="26" spans="1:14" ht="21" customHeight="1">
      <c r="A26" s="143"/>
      <c r="B26" s="130"/>
      <c r="C26" s="129"/>
      <c r="D26" s="131" t="s">
        <v>201</v>
      </c>
      <c r="E26" s="132" t="s">
        <v>133</v>
      </c>
      <c r="F26" s="133" t="s">
        <v>133</v>
      </c>
      <c r="G26" s="23" t="s">
        <v>64</v>
      </c>
      <c r="H26" s="23" t="s">
        <v>64</v>
      </c>
      <c r="I26" s="134">
        <v>5</v>
      </c>
      <c r="J26" s="134"/>
      <c r="K26" s="134">
        <v>5</v>
      </c>
      <c r="L26" s="134"/>
      <c r="M26" s="134"/>
      <c r="N26" s="134"/>
    </row>
    <row r="27" spans="1:14" ht="21" customHeight="1">
      <c r="A27" s="143"/>
      <c r="B27" s="145" t="s">
        <v>194</v>
      </c>
      <c r="C27" s="128" t="s">
        <v>135</v>
      </c>
      <c r="D27" s="131" t="s">
        <v>204</v>
      </c>
      <c r="E27" s="132" t="s">
        <v>136</v>
      </c>
      <c r="F27" s="133" t="s">
        <v>136</v>
      </c>
      <c r="G27" s="8" t="s">
        <v>175</v>
      </c>
      <c r="H27" s="19" t="s">
        <v>205</v>
      </c>
      <c r="I27" s="134">
        <v>5</v>
      </c>
      <c r="J27" s="134"/>
      <c r="K27" s="134">
        <v>5</v>
      </c>
      <c r="L27" s="134"/>
      <c r="M27" s="134"/>
      <c r="N27" s="134"/>
    </row>
    <row r="28" spans="1:14" ht="15" customHeight="1">
      <c r="A28" s="144"/>
      <c r="B28" s="146"/>
      <c r="C28" s="129"/>
      <c r="D28" s="131" t="s">
        <v>183</v>
      </c>
      <c r="E28" s="132" t="s">
        <v>137</v>
      </c>
      <c r="F28" s="133" t="s">
        <v>137</v>
      </c>
      <c r="G28" s="8" t="s">
        <v>175</v>
      </c>
      <c r="H28" s="73">
        <v>0.95</v>
      </c>
      <c r="I28" s="134">
        <v>5</v>
      </c>
      <c r="J28" s="134"/>
      <c r="K28" s="134">
        <v>5</v>
      </c>
      <c r="L28" s="134"/>
      <c r="M28" s="134"/>
      <c r="N28" s="134"/>
    </row>
    <row r="29" spans="1:14" ht="15" customHeight="1">
      <c r="A29" s="147" t="s">
        <v>139</v>
      </c>
      <c r="B29" s="147"/>
      <c r="C29" s="147"/>
      <c r="D29" s="147"/>
      <c r="E29" s="147"/>
      <c r="F29" s="147"/>
      <c r="G29" s="147"/>
      <c r="H29" s="147"/>
      <c r="I29" s="147">
        <f>SUM(I13:I28)</f>
        <v>90</v>
      </c>
      <c r="J29" s="147"/>
      <c r="K29" s="147">
        <f>SUM(K13:K28)</f>
        <v>90</v>
      </c>
      <c r="L29" s="147"/>
      <c r="M29" s="148" t="s">
        <v>9</v>
      </c>
      <c r="N29" s="148"/>
    </row>
    <row r="30" spans="1:14">
      <c r="A30" s="1" t="s">
        <v>140</v>
      </c>
      <c r="B30" s="137" t="s">
        <v>141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9"/>
    </row>
    <row r="31" spans="1:14">
      <c r="A31" s="140" t="s">
        <v>142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</row>
    <row r="32" spans="1:14" ht="51.95" customHeight="1">
      <c r="A32" s="140" t="s">
        <v>143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ht="41.1" customHeight="1">
      <c r="A33" s="140" t="s">
        <v>144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</row>
    <row r="36" spans="1:14">
      <c r="N36" t="s">
        <v>9</v>
      </c>
    </row>
  </sheetData>
  <mergeCells count="126"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8:F18"/>
    <mergeCell ref="I18:J18"/>
    <mergeCell ref="K18:L18"/>
    <mergeCell ref="M18:N18"/>
    <mergeCell ref="I17:J17"/>
    <mergeCell ref="K17:L17"/>
    <mergeCell ref="D17:F17"/>
    <mergeCell ref="M17:N17"/>
    <mergeCell ref="I15:J15"/>
    <mergeCell ref="K15:L15"/>
    <mergeCell ref="D15:F15"/>
    <mergeCell ref="M15:N15"/>
    <mergeCell ref="D16:F16"/>
    <mergeCell ref="I16:J16"/>
    <mergeCell ref="K16:L16"/>
    <mergeCell ref="M16:N16"/>
    <mergeCell ref="D19:F19"/>
    <mergeCell ref="I19:J19"/>
    <mergeCell ref="K19:L19"/>
    <mergeCell ref="M19:N19"/>
    <mergeCell ref="D20:F20"/>
    <mergeCell ref="I20:J20"/>
    <mergeCell ref="K20:L20"/>
    <mergeCell ref="M20:N20"/>
    <mergeCell ref="D22:F22"/>
    <mergeCell ref="I22:J22"/>
    <mergeCell ref="K22:L22"/>
    <mergeCell ref="M22:N22"/>
    <mergeCell ref="K29:L29"/>
    <mergeCell ref="M29:N29"/>
    <mergeCell ref="D23:F23"/>
    <mergeCell ref="I23:J23"/>
    <mergeCell ref="K23:L23"/>
    <mergeCell ref="M23:N23"/>
    <mergeCell ref="D25:F25"/>
    <mergeCell ref="I25:J25"/>
    <mergeCell ref="K25:L25"/>
    <mergeCell ref="M25:N25"/>
    <mergeCell ref="D26:F26"/>
    <mergeCell ref="I26:J26"/>
    <mergeCell ref="K26:L26"/>
    <mergeCell ref="M26:N26"/>
    <mergeCell ref="B30:N30"/>
    <mergeCell ref="A31:N31"/>
    <mergeCell ref="A32:N32"/>
    <mergeCell ref="A33:N33"/>
    <mergeCell ref="A10:A11"/>
    <mergeCell ref="A12:A28"/>
    <mergeCell ref="B13:B20"/>
    <mergeCell ref="B27:B28"/>
    <mergeCell ref="C13:C15"/>
    <mergeCell ref="C16:C17"/>
    <mergeCell ref="C18:C19"/>
    <mergeCell ref="C22:C23"/>
    <mergeCell ref="C25:C26"/>
    <mergeCell ref="C27:C28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B21:B26"/>
    <mergeCell ref="D21:F21"/>
    <mergeCell ref="D24:F24"/>
    <mergeCell ref="I21:J21"/>
    <mergeCell ref="I24:J24"/>
    <mergeCell ref="K21:L21"/>
    <mergeCell ref="M21:N21"/>
    <mergeCell ref="K24:L24"/>
    <mergeCell ref="M24:N24"/>
  </mergeCells>
  <phoneticPr fontId="31" type="noConversion"/>
  <pageMargins left="0.75" right="0.75" top="1" bottom="1" header="0.5" footer="0.5"/>
  <pageSetup paperSize="9" scale="85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</sheetPr>
  <dimension ref="A1:Q40"/>
  <sheetViews>
    <sheetView workbookViewId="0">
      <selection activeCell="Q30" sqref="Q30"/>
    </sheetView>
  </sheetViews>
  <sheetFormatPr defaultColWidth="9" defaultRowHeight="13.5"/>
  <cols>
    <col min="1" max="1" width="5.25" customWidth="1"/>
    <col min="3" max="3" width="11.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6" max="16" width="12.375" customWidth="1"/>
    <col min="17" max="17" width="11.125" customWidth="1"/>
  </cols>
  <sheetData>
    <row r="1" spans="1:17" ht="42" customHeight="1">
      <c r="A1" s="158" t="s">
        <v>222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7">
      <c r="A2" s="141" t="s">
        <v>12</v>
      </c>
      <c r="B2" s="141"/>
      <c r="C2" s="141" t="s">
        <v>26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7">
      <c r="A3" s="141" t="s">
        <v>13</v>
      </c>
      <c r="B3" s="141"/>
      <c r="C3" s="141" t="s">
        <v>25</v>
      </c>
      <c r="D3" s="141"/>
      <c r="E3" s="141"/>
      <c r="F3" s="141"/>
      <c r="G3" s="141"/>
      <c r="H3" s="141" t="s">
        <v>100</v>
      </c>
      <c r="I3" s="141"/>
      <c r="J3" s="153" t="s">
        <v>225</v>
      </c>
      <c r="K3" s="153"/>
      <c r="L3" s="153"/>
      <c r="M3" s="153"/>
      <c r="N3" s="153"/>
    </row>
    <row r="4" spans="1:17">
      <c r="A4" s="153" t="s">
        <v>14</v>
      </c>
      <c r="B4" s="153"/>
      <c r="C4" s="153"/>
      <c r="D4" s="153"/>
      <c r="E4" s="153" t="s">
        <v>30</v>
      </c>
      <c r="F4" s="153" t="s">
        <v>101</v>
      </c>
      <c r="G4" s="153"/>
      <c r="H4" s="153" t="s">
        <v>102</v>
      </c>
      <c r="I4" s="153"/>
      <c r="J4" s="153" t="s">
        <v>33</v>
      </c>
      <c r="K4" s="153"/>
      <c r="L4" s="153" t="s">
        <v>103</v>
      </c>
      <c r="M4" s="153"/>
      <c r="N4" s="153" t="s">
        <v>34</v>
      </c>
    </row>
    <row r="5" spans="1:17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7">
      <c r="A6" s="153"/>
      <c r="B6" s="153"/>
      <c r="C6" s="159" t="s">
        <v>104</v>
      </c>
      <c r="D6" s="159"/>
      <c r="E6" s="74">
        <v>193</v>
      </c>
      <c r="F6" s="156">
        <v>225</v>
      </c>
      <c r="G6" s="157"/>
      <c r="H6" s="156">
        <v>224.86</v>
      </c>
      <c r="I6" s="157"/>
      <c r="J6" s="149">
        <v>10</v>
      </c>
      <c r="K6" s="149"/>
      <c r="L6" s="165">
        <f>H6/F6</f>
        <v>0.99937777777777781</v>
      </c>
      <c r="M6" s="165"/>
      <c r="N6" s="71">
        <v>9.9</v>
      </c>
      <c r="P6" s="20">
        <f>F6-H6</f>
        <v>0.13999999999998636</v>
      </c>
    </row>
    <row r="7" spans="1:17" ht="24" customHeight="1">
      <c r="A7" s="153"/>
      <c r="B7" s="153"/>
      <c r="C7" s="153" t="s">
        <v>105</v>
      </c>
      <c r="D7" s="153"/>
      <c r="E7" s="74">
        <v>193</v>
      </c>
      <c r="F7" s="156">
        <v>225</v>
      </c>
      <c r="G7" s="157"/>
      <c r="H7" s="156">
        <v>224.86</v>
      </c>
      <c r="I7" s="157"/>
      <c r="J7" s="149" t="s">
        <v>37</v>
      </c>
      <c r="K7" s="149"/>
      <c r="L7" s="155" t="s">
        <v>106</v>
      </c>
      <c r="M7" s="149"/>
      <c r="N7" s="71" t="s">
        <v>37</v>
      </c>
    </row>
    <row r="8" spans="1:17">
      <c r="A8" s="153"/>
      <c r="B8" s="153"/>
      <c r="C8" s="153" t="s">
        <v>107</v>
      </c>
      <c r="D8" s="153"/>
      <c r="E8" s="71"/>
      <c r="F8" s="163" t="s">
        <v>9</v>
      </c>
      <c r="G8" s="164"/>
      <c r="H8" s="149" t="s">
        <v>9</v>
      </c>
      <c r="I8" s="149"/>
      <c r="J8" s="149" t="s">
        <v>37</v>
      </c>
      <c r="K8" s="149"/>
      <c r="L8" s="149"/>
      <c r="M8" s="149"/>
      <c r="N8" s="71" t="s">
        <v>37</v>
      </c>
    </row>
    <row r="9" spans="1:17">
      <c r="A9" s="153"/>
      <c r="B9" s="153"/>
      <c r="C9" s="153" t="s">
        <v>23</v>
      </c>
      <c r="D9" s="153"/>
      <c r="E9" s="71"/>
      <c r="F9" s="149"/>
      <c r="G9" s="149"/>
      <c r="H9" s="149"/>
      <c r="I9" s="149"/>
      <c r="J9" s="149" t="s">
        <v>37</v>
      </c>
      <c r="K9" s="149"/>
      <c r="L9" s="149"/>
      <c r="M9" s="149"/>
      <c r="N9" s="71" t="s">
        <v>37</v>
      </c>
    </row>
    <row r="10" spans="1:17">
      <c r="A10" s="153" t="s">
        <v>108</v>
      </c>
      <c r="B10" s="153" t="s">
        <v>40</v>
      </c>
      <c r="C10" s="153"/>
      <c r="D10" s="153"/>
      <c r="E10" s="153"/>
      <c r="F10" s="153"/>
      <c r="G10" s="153"/>
      <c r="H10" s="153" t="s">
        <v>109</v>
      </c>
      <c r="I10" s="153"/>
      <c r="J10" s="153"/>
      <c r="K10" s="153"/>
      <c r="L10" s="153"/>
      <c r="M10" s="153"/>
      <c r="N10" s="153"/>
    </row>
    <row r="11" spans="1:17" ht="75" customHeight="1">
      <c r="A11" s="153"/>
      <c r="B11" s="150" t="s">
        <v>207</v>
      </c>
      <c r="C11" s="151"/>
      <c r="D11" s="151"/>
      <c r="E11" s="151"/>
      <c r="F11" s="151"/>
      <c r="G11" s="152"/>
      <c r="H11" s="150" t="s">
        <v>219</v>
      </c>
      <c r="I11" s="151"/>
      <c r="J11" s="151"/>
      <c r="K11" s="151"/>
      <c r="L11" s="151"/>
      <c r="M11" s="151"/>
      <c r="N11" s="152"/>
    </row>
    <row r="12" spans="1:17">
      <c r="A12" s="161" t="s">
        <v>110</v>
      </c>
      <c r="B12" s="7" t="s">
        <v>47</v>
      </c>
      <c r="C12" s="7" t="s">
        <v>48</v>
      </c>
      <c r="D12" s="134" t="s">
        <v>49</v>
      </c>
      <c r="E12" s="134"/>
      <c r="F12" s="134"/>
      <c r="G12" s="7" t="s">
        <v>50</v>
      </c>
      <c r="H12" s="7" t="s">
        <v>51</v>
      </c>
      <c r="I12" s="134" t="s">
        <v>33</v>
      </c>
      <c r="J12" s="134"/>
      <c r="K12" s="134" t="s">
        <v>34</v>
      </c>
      <c r="L12" s="134"/>
      <c r="M12" s="134" t="s">
        <v>52</v>
      </c>
      <c r="N12" s="134"/>
    </row>
    <row r="13" spans="1:17">
      <c r="A13" s="161"/>
      <c r="B13" s="134" t="s">
        <v>111</v>
      </c>
      <c r="C13" s="128" t="s">
        <v>112</v>
      </c>
      <c r="D13" s="162" t="s">
        <v>145</v>
      </c>
      <c r="E13" s="162" t="s">
        <v>145</v>
      </c>
      <c r="F13" s="162" t="s">
        <v>145</v>
      </c>
      <c r="G13" s="10" t="s">
        <v>203</v>
      </c>
      <c r="H13" s="11">
        <v>0.99</v>
      </c>
      <c r="I13" s="134">
        <v>4</v>
      </c>
      <c r="J13" s="134"/>
      <c r="K13" s="134">
        <v>4</v>
      </c>
      <c r="L13" s="134"/>
      <c r="M13" s="134"/>
      <c r="N13" s="134"/>
      <c r="Q13" s="20"/>
    </row>
    <row r="14" spans="1:17">
      <c r="A14" s="161"/>
      <c r="B14" s="134"/>
      <c r="C14" s="129"/>
      <c r="D14" s="162" t="s">
        <v>146</v>
      </c>
      <c r="E14" s="162" t="s">
        <v>146</v>
      </c>
      <c r="F14" s="162" t="s">
        <v>146</v>
      </c>
      <c r="G14" s="10" t="s">
        <v>187</v>
      </c>
      <c r="H14" s="11">
        <v>0.98</v>
      </c>
      <c r="I14" s="134">
        <v>4</v>
      </c>
      <c r="J14" s="134"/>
      <c r="K14" s="134">
        <v>4</v>
      </c>
      <c r="L14" s="134"/>
      <c r="M14" s="135"/>
      <c r="N14" s="136"/>
      <c r="P14">
        <f>I14*0.2</f>
        <v>0.8</v>
      </c>
      <c r="Q14" s="20"/>
    </row>
    <row r="15" spans="1:17">
      <c r="A15" s="161"/>
      <c r="B15" s="134"/>
      <c r="C15" s="129"/>
      <c r="D15" s="162" t="s">
        <v>208</v>
      </c>
      <c r="E15" s="162" t="s">
        <v>147</v>
      </c>
      <c r="F15" s="162" t="s">
        <v>147</v>
      </c>
      <c r="G15" s="10" t="s">
        <v>138</v>
      </c>
      <c r="H15" s="11">
        <v>0.96</v>
      </c>
      <c r="I15" s="134">
        <v>4</v>
      </c>
      <c r="J15" s="134"/>
      <c r="K15" s="134">
        <v>4</v>
      </c>
      <c r="L15" s="134"/>
      <c r="M15" s="134"/>
      <c r="N15" s="134"/>
    </row>
    <row r="16" spans="1:17">
      <c r="A16" s="161"/>
      <c r="B16" s="134"/>
      <c r="C16" s="129"/>
      <c r="D16" s="162" t="s">
        <v>210</v>
      </c>
      <c r="E16" s="162" t="s">
        <v>148</v>
      </c>
      <c r="F16" s="162" t="s">
        <v>148</v>
      </c>
      <c r="G16" s="10" t="s">
        <v>203</v>
      </c>
      <c r="H16" s="11">
        <v>0.93</v>
      </c>
      <c r="I16" s="134">
        <v>4</v>
      </c>
      <c r="J16" s="134"/>
      <c r="K16" s="134">
        <v>4</v>
      </c>
      <c r="L16" s="134"/>
      <c r="M16" s="134"/>
      <c r="N16" s="134"/>
    </row>
    <row r="17" spans="1:14">
      <c r="A17" s="161"/>
      <c r="B17" s="134"/>
      <c r="C17" s="129"/>
      <c r="D17" s="162" t="s">
        <v>209</v>
      </c>
      <c r="E17" s="162" t="s">
        <v>149</v>
      </c>
      <c r="F17" s="162" t="s">
        <v>149</v>
      </c>
      <c r="G17" s="10" t="s">
        <v>56</v>
      </c>
      <c r="H17" s="11">
        <v>1</v>
      </c>
      <c r="I17" s="134">
        <v>4</v>
      </c>
      <c r="J17" s="134"/>
      <c r="K17" s="134">
        <v>4</v>
      </c>
      <c r="L17" s="134"/>
      <c r="M17" s="134"/>
      <c r="N17" s="134"/>
    </row>
    <row r="18" spans="1:14">
      <c r="A18" s="161"/>
      <c r="B18" s="134"/>
      <c r="C18" s="129"/>
      <c r="D18" s="162" t="s">
        <v>150</v>
      </c>
      <c r="E18" s="162" t="s">
        <v>150</v>
      </c>
      <c r="F18" s="162" t="s">
        <v>150</v>
      </c>
      <c r="G18" s="10" t="s">
        <v>56</v>
      </c>
      <c r="H18" s="75">
        <v>1</v>
      </c>
      <c r="I18" s="134">
        <v>4</v>
      </c>
      <c r="J18" s="134"/>
      <c r="K18" s="134">
        <v>4</v>
      </c>
      <c r="L18" s="134"/>
      <c r="M18" s="134"/>
      <c r="N18" s="134"/>
    </row>
    <row r="19" spans="1:14">
      <c r="A19" s="161"/>
      <c r="B19" s="134"/>
      <c r="C19" s="128" t="s">
        <v>116</v>
      </c>
      <c r="D19" s="162" t="s">
        <v>211</v>
      </c>
      <c r="E19" s="162" t="s">
        <v>118</v>
      </c>
      <c r="F19" s="162" t="s">
        <v>118</v>
      </c>
      <c r="G19" s="10" t="s">
        <v>56</v>
      </c>
      <c r="H19" s="11">
        <v>1</v>
      </c>
      <c r="I19" s="134">
        <v>4</v>
      </c>
      <c r="J19" s="134"/>
      <c r="K19" s="134">
        <v>4</v>
      </c>
      <c r="L19" s="134"/>
      <c r="M19" s="134"/>
      <c r="N19" s="134"/>
    </row>
    <row r="20" spans="1:14">
      <c r="A20" s="161"/>
      <c r="B20" s="134"/>
      <c r="C20" s="129"/>
      <c r="D20" s="162" t="s">
        <v>189</v>
      </c>
      <c r="E20" s="162" t="s">
        <v>151</v>
      </c>
      <c r="F20" s="162" t="s">
        <v>151</v>
      </c>
      <c r="G20" s="8" t="s">
        <v>212</v>
      </c>
      <c r="H20" s="88">
        <v>0.95</v>
      </c>
      <c r="I20" s="134">
        <v>4</v>
      </c>
      <c r="J20" s="134"/>
      <c r="K20" s="134">
        <v>4</v>
      </c>
      <c r="L20" s="134"/>
      <c r="M20" s="134"/>
      <c r="N20" s="134"/>
    </row>
    <row r="21" spans="1:14">
      <c r="A21" s="161"/>
      <c r="B21" s="134"/>
      <c r="C21" s="129"/>
      <c r="D21" s="162" t="s">
        <v>152</v>
      </c>
      <c r="E21" s="162" t="s">
        <v>152</v>
      </c>
      <c r="F21" s="162" t="s">
        <v>152</v>
      </c>
      <c r="G21" s="10" t="s">
        <v>56</v>
      </c>
      <c r="H21" s="11">
        <v>1</v>
      </c>
      <c r="I21" s="134">
        <v>4</v>
      </c>
      <c r="J21" s="134"/>
      <c r="K21" s="134">
        <v>4</v>
      </c>
      <c r="L21" s="134"/>
      <c r="M21" s="134"/>
      <c r="N21" s="134"/>
    </row>
    <row r="22" spans="1:14">
      <c r="A22" s="161"/>
      <c r="B22" s="134"/>
      <c r="C22" s="128" t="s">
        <v>119</v>
      </c>
      <c r="D22" s="162" t="s">
        <v>121</v>
      </c>
      <c r="E22" s="162" t="s">
        <v>121</v>
      </c>
      <c r="F22" s="162" t="s">
        <v>121</v>
      </c>
      <c r="G22" s="10" t="s">
        <v>190</v>
      </c>
      <c r="H22" s="17">
        <v>0.98</v>
      </c>
      <c r="I22" s="134">
        <v>4</v>
      </c>
      <c r="J22" s="134"/>
      <c r="K22" s="134">
        <v>4</v>
      </c>
      <c r="L22" s="134"/>
      <c r="M22" s="134"/>
      <c r="N22" s="134"/>
    </row>
    <row r="23" spans="1:14">
      <c r="A23" s="161"/>
      <c r="B23" s="134"/>
      <c r="C23" s="129"/>
      <c r="D23" s="162" t="s">
        <v>213</v>
      </c>
      <c r="E23" s="162" t="s">
        <v>153</v>
      </c>
      <c r="F23" s="162" t="s">
        <v>153</v>
      </c>
      <c r="G23" s="13" t="s">
        <v>77</v>
      </c>
      <c r="H23" s="12" t="s">
        <v>77</v>
      </c>
      <c r="I23" s="134">
        <v>3</v>
      </c>
      <c r="J23" s="134"/>
      <c r="K23" s="134">
        <v>3</v>
      </c>
      <c r="L23" s="134"/>
      <c r="M23" s="134"/>
      <c r="N23" s="134"/>
    </row>
    <row r="24" spans="1:14">
      <c r="A24" s="161"/>
      <c r="B24" s="134"/>
      <c r="C24" s="129"/>
      <c r="D24" s="162" t="s">
        <v>154</v>
      </c>
      <c r="E24" s="162" t="s">
        <v>154</v>
      </c>
      <c r="F24" s="162" t="s">
        <v>154</v>
      </c>
      <c r="G24" s="14" t="s">
        <v>77</v>
      </c>
      <c r="H24" s="15" t="s">
        <v>77</v>
      </c>
      <c r="I24" s="134">
        <v>3</v>
      </c>
      <c r="J24" s="134"/>
      <c r="K24" s="134">
        <v>3</v>
      </c>
      <c r="L24" s="134"/>
      <c r="M24" s="134"/>
      <c r="N24" s="134"/>
    </row>
    <row r="25" spans="1:14" ht="25.5">
      <c r="A25" s="161"/>
      <c r="B25" s="134"/>
      <c r="C25" s="7" t="s">
        <v>122</v>
      </c>
      <c r="D25" s="162" t="s">
        <v>123</v>
      </c>
      <c r="E25" s="162" t="s">
        <v>123</v>
      </c>
      <c r="F25" s="162" t="s">
        <v>123</v>
      </c>
      <c r="G25" s="13" t="s">
        <v>79</v>
      </c>
      <c r="H25" s="12" t="s">
        <v>79</v>
      </c>
      <c r="I25" s="134">
        <v>4</v>
      </c>
      <c r="J25" s="134"/>
      <c r="K25" s="134">
        <v>4</v>
      </c>
      <c r="L25" s="134"/>
      <c r="M25" s="134"/>
      <c r="N25" s="134"/>
    </row>
    <row r="26" spans="1:14">
      <c r="A26" s="161"/>
      <c r="B26" s="134" t="s">
        <v>125</v>
      </c>
      <c r="C26" s="7" t="s">
        <v>155</v>
      </c>
      <c r="D26" s="162" t="s">
        <v>156</v>
      </c>
      <c r="E26" s="162" t="s">
        <v>156</v>
      </c>
      <c r="F26" s="162" t="s">
        <v>156</v>
      </c>
      <c r="G26" s="10" t="s">
        <v>214</v>
      </c>
      <c r="H26" s="16" t="s">
        <v>215</v>
      </c>
      <c r="I26" s="134">
        <v>6</v>
      </c>
      <c r="J26" s="134"/>
      <c r="K26" s="134">
        <v>6</v>
      </c>
      <c r="L26" s="134"/>
      <c r="M26" s="134"/>
      <c r="N26" s="134"/>
    </row>
    <row r="27" spans="1:14">
      <c r="A27" s="161"/>
      <c r="B27" s="134"/>
      <c r="C27" s="128" t="s">
        <v>126</v>
      </c>
      <c r="D27" s="162" t="s">
        <v>197</v>
      </c>
      <c r="E27" s="162" t="s">
        <v>129</v>
      </c>
      <c r="F27" s="162" t="s">
        <v>129</v>
      </c>
      <c r="G27" s="10" t="s">
        <v>202</v>
      </c>
      <c r="H27" s="17">
        <v>0.45</v>
      </c>
      <c r="I27" s="134">
        <v>6</v>
      </c>
      <c r="J27" s="134"/>
      <c r="K27" s="134">
        <v>6</v>
      </c>
      <c r="L27" s="134"/>
      <c r="M27" s="134"/>
      <c r="N27" s="134"/>
    </row>
    <row r="28" spans="1:14">
      <c r="A28" s="161"/>
      <c r="B28" s="134"/>
      <c r="C28" s="129"/>
      <c r="D28" s="162" t="s">
        <v>216</v>
      </c>
      <c r="E28" s="162" t="s">
        <v>127</v>
      </c>
      <c r="F28" s="162" t="s">
        <v>127</v>
      </c>
      <c r="G28" s="8" t="s">
        <v>130</v>
      </c>
      <c r="H28" s="88">
        <v>1</v>
      </c>
      <c r="I28" s="134">
        <v>6</v>
      </c>
      <c r="J28" s="134"/>
      <c r="K28" s="134">
        <v>6</v>
      </c>
      <c r="L28" s="134"/>
      <c r="M28" s="134"/>
      <c r="N28" s="134"/>
    </row>
    <row r="29" spans="1:14" ht="13.5" customHeight="1">
      <c r="A29" s="161"/>
      <c r="B29" s="134"/>
      <c r="C29" s="86" t="s">
        <v>198</v>
      </c>
      <c r="D29" s="162" t="s">
        <v>217</v>
      </c>
      <c r="E29" s="162" t="s">
        <v>133</v>
      </c>
      <c r="F29" s="162" t="s">
        <v>133</v>
      </c>
      <c r="G29" s="19" t="s">
        <v>218</v>
      </c>
      <c r="H29" s="16" t="s">
        <v>218</v>
      </c>
      <c r="I29" s="134">
        <v>6</v>
      </c>
      <c r="J29" s="134"/>
      <c r="K29" s="134">
        <v>6</v>
      </c>
      <c r="L29" s="134"/>
      <c r="M29" s="134"/>
      <c r="N29" s="134"/>
    </row>
    <row r="30" spans="1:14">
      <c r="A30" s="161"/>
      <c r="B30" s="134"/>
      <c r="C30" s="89" t="s">
        <v>131</v>
      </c>
      <c r="D30" s="162" t="s">
        <v>201</v>
      </c>
      <c r="E30" s="162" t="s">
        <v>157</v>
      </c>
      <c r="F30" s="162" t="s">
        <v>157</v>
      </c>
      <c r="G30" s="19" t="s">
        <v>64</v>
      </c>
      <c r="H30" s="16" t="s">
        <v>64</v>
      </c>
      <c r="I30" s="134">
        <v>6</v>
      </c>
      <c r="J30" s="134"/>
      <c r="K30" s="134">
        <v>6</v>
      </c>
      <c r="L30" s="134"/>
      <c r="M30" s="134"/>
      <c r="N30" s="134"/>
    </row>
    <row r="31" spans="1:14">
      <c r="A31" s="161"/>
      <c r="B31" s="134" t="s">
        <v>134</v>
      </c>
      <c r="C31" s="134" t="s">
        <v>135</v>
      </c>
      <c r="D31" s="162" t="s">
        <v>183</v>
      </c>
      <c r="E31" s="162" t="s">
        <v>137</v>
      </c>
      <c r="F31" s="162" t="s">
        <v>137</v>
      </c>
      <c r="G31" s="10" t="s">
        <v>138</v>
      </c>
      <c r="H31" s="88">
        <v>0.95</v>
      </c>
      <c r="I31" s="134">
        <v>5</v>
      </c>
      <c r="J31" s="134"/>
      <c r="K31" s="134">
        <v>5</v>
      </c>
      <c r="L31" s="134"/>
      <c r="M31" s="134"/>
      <c r="N31" s="134"/>
    </row>
    <row r="32" spans="1:14">
      <c r="A32" s="161"/>
      <c r="B32" s="134"/>
      <c r="C32" s="134"/>
      <c r="D32" s="162" t="s">
        <v>136</v>
      </c>
      <c r="E32" s="162" t="s">
        <v>136</v>
      </c>
      <c r="F32" s="162" t="s">
        <v>136</v>
      </c>
      <c r="G32" s="10" t="s">
        <v>138</v>
      </c>
      <c r="H32" s="88">
        <v>0.96</v>
      </c>
      <c r="I32" s="134">
        <v>5</v>
      </c>
      <c r="J32" s="134"/>
      <c r="K32" s="134">
        <v>5</v>
      </c>
      <c r="L32" s="134"/>
      <c r="M32" s="134"/>
      <c r="N32" s="134"/>
    </row>
    <row r="33" spans="1:14">
      <c r="A33" s="147" t="s">
        <v>139</v>
      </c>
      <c r="B33" s="147"/>
      <c r="C33" s="147"/>
      <c r="D33" s="147"/>
      <c r="E33" s="147"/>
      <c r="F33" s="147"/>
      <c r="G33" s="147"/>
      <c r="H33" s="147"/>
      <c r="I33" s="147">
        <f>SUM(I13:I32)</f>
        <v>90</v>
      </c>
      <c r="J33" s="147"/>
      <c r="K33" s="147">
        <f>SUM(K13:L32)</f>
        <v>90</v>
      </c>
      <c r="L33" s="147"/>
      <c r="M33" s="148"/>
      <c r="N33" s="148"/>
    </row>
    <row r="34" spans="1:14">
      <c r="A34" s="1" t="s">
        <v>140</v>
      </c>
      <c r="B34" s="137" t="s">
        <v>141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9"/>
    </row>
    <row r="35" spans="1:14">
      <c r="A35" s="140" t="s">
        <v>142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ht="49.9" customHeight="1">
      <c r="A36" s="140" t="s">
        <v>143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</row>
    <row r="37" spans="1:14" ht="44.45" customHeight="1">
      <c r="A37" s="140" t="s">
        <v>144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</row>
    <row r="40" spans="1:14">
      <c r="N40" t="s">
        <v>9</v>
      </c>
    </row>
  </sheetData>
  <mergeCells count="141"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K21:L21"/>
    <mergeCell ref="D21:F21"/>
    <mergeCell ref="I21:J21"/>
    <mergeCell ref="M21:N21"/>
    <mergeCell ref="D22:F22"/>
    <mergeCell ref="I22:J22"/>
    <mergeCell ref="K22:L22"/>
    <mergeCell ref="M22:N2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5:N35"/>
    <mergeCell ref="A36:N36"/>
    <mergeCell ref="A37:N37"/>
    <mergeCell ref="A10:A11"/>
    <mergeCell ref="A12:A32"/>
    <mergeCell ref="B13:B25"/>
    <mergeCell ref="B26:B30"/>
    <mergeCell ref="B31:B32"/>
    <mergeCell ref="C13:C18"/>
    <mergeCell ref="C19:C21"/>
    <mergeCell ref="C22:C24"/>
    <mergeCell ref="C27:C28"/>
    <mergeCell ref="C31:C32"/>
    <mergeCell ref="D32:F32"/>
    <mergeCell ref="I32:J32"/>
    <mergeCell ref="K32:L32"/>
    <mergeCell ref="M32:N32"/>
    <mergeCell ref="A33:H33"/>
    <mergeCell ref="I33:J33"/>
    <mergeCell ref="K33:L33"/>
    <mergeCell ref="M33:N33"/>
    <mergeCell ref="B34:N34"/>
    <mergeCell ref="D29:F29"/>
    <mergeCell ref="I29:J29"/>
  </mergeCells>
  <phoneticPr fontId="3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省级部门预算项目支出绩效自评表（中央转移支付）</vt:lpstr>
      <vt:lpstr>项目支出-业务费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2020-03-13T02:25:00Z</cp:lastPrinted>
  <dcterms:created xsi:type="dcterms:W3CDTF">2018-12-06T00:45:00Z</dcterms:created>
  <dcterms:modified xsi:type="dcterms:W3CDTF">2023-08-21T10:31:49Z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22C65AA05F484DD7AE688FFCEC82AAD5</vt:lpwstr>
  </property>
</Properties>
</file>