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89" firstSheet="3" activeTab="12"/>
  </bookViews>
  <sheets>
    <sheet name="封面" sheetId="10" r:id="rId1"/>
    <sheet name="目录" sheetId="12" r:id="rId2"/>
    <sheet name="省级部门（单位）整体支出绩效自评表（参考模板）" sheetId="4" r:id="rId3"/>
    <sheet name="部门预算项目支出绩效自评结果汇总表" sheetId="5" r:id="rId4"/>
    <sheet name="《法刊》（审判理论与实践）等印刷费" sheetId="2" r:id="rId5"/>
    <sheet name="办案业务费" sheetId="14" r:id="rId6"/>
    <sheet name="法官法警服装费" sheetId="16" r:id="rId7"/>
    <sheet name="设备购置费" sheetId="17" r:id="rId8"/>
    <sheet name="涉法涉诉司法资金" sheetId="18" r:id="rId9"/>
    <sheet name="文化建设宣传经费" sheetId="19" r:id="rId10"/>
    <sheet name="物业费" sheetId="22" r:id="rId11"/>
    <sheet name="信息化建设经费（其中“12368”司法平台运行维护费50万元）" sheetId="20" r:id="rId12"/>
    <sheet name="重点案件开庭审理办案费" sheetId="21" r:id="rId13"/>
    <sheet name="省对市县转移支付绩效自评结果汇总表" sheetId="6" state="hidden" r:id="rId14"/>
    <sheet name="省对市县转移支付绩效自评表（参考模板）" sheetId="3" state="hidden" r:id="rId15"/>
  </sheets>
  <calcPr calcId="144525"/>
</workbook>
</file>

<file path=xl/sharedStrings.xml><?xml version="1.0" encoding="utf-8"?>
<sst xmlns="http://schemas.openxmlformats.org/spreadsheetml/2006/main" count="989" uniqueCount="353">
  <si>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</si>
  <si>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</si>
  <si>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编报部门（单位公章）：甘肃省高级人民法院</t>
  </si>
  <si>
    <t xml:space="preserve">                                 编报日期：2023年2月</t>
  </si>
  <si>
    <t xml:space="preserve">                                 联系人及电话：党嘉龙   0931-2839086     </t>
  </si>
  <si>
    <t>2022年度省级预算执行情况绩效自评报表目录</t>
  </si>
  <si>
    <t>一、部门自评报告</t>
  </si>
  <si>
    <t>二、部门整体支出自评表</t>
  </si>
  <si>
    <t>三、部门预算项目支出绩效自评结果汇总表</t>
  </si>
  <si>
    <t xml:space="preserve">  1.《法刊》（审判理论与实践）等印刷费项目绩效自评表</t>
  </si>
  <si>
    <t xml:space="preserve">  2.办案业务费项目绩效自评表</t>
  </si>
  <si>
    <t xml:space="preserve">  3.法官法警服装费项目绩效自评表</t>
  </si>
  <si>
    <t xml:space="preserve">  4.设备购置费项目绩效自评表</t>
  </si>
  <si>
    <t xml:space="preserve">  5.涉法涉诉司法资金项目绩效自评表</t>
  </si>
  <si>
    <t xml:space="preserve">  6.文化建设宣传经费项目绩效自评表</t>
  </si>
  <si>
    <t xml:space="preserve">  7.物业费项目绩效自评表</t>
  </si>
  <si>
    <t xml:space="preserve">  8.信息化建设经费（其中“12368”司法平台运行维护费50万元）项目绩效自评表</t>
  </si>
  <si>
    <t xml:space="preserve">  9.重点案件开庭审理办案费项目绩效自评表</t>
  </si>
  <si>
    <r>
      <rPr>
        <b/>
        <sz val="20"/>
        <color rgb="FF000000"/>
        <rFont val="宋体"/>
        <charset val="134"/>
      </rPr>
      <t>2022年</t>
    </r>
    <r>
      <rPr>
        <b/>
        <u/>
        <sz val="20"/>
        <color rgb="FF000000"/>
        <rFont val="宋体"/>
        <charset val="134"/>
      </rPr>
      <t>甘肃省高级人民法院</t>
    </r>
    <r>
      <rPr>
        <b/>
        <sz val="20"/>
        <color rgb="FF000000"/>
        <rFont val="宋体"/>
        <charset val="134"/>
      </rPr>
      <t>部门（单位）整体支出绩效自评表</t>
    </r>
  </si>
  <si>
    <t>部门（单位）名称</t>
  </si>
  <si>
    <t>甘肃省高级人民法院</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</si>
  <si>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</si>
  <si>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</si>
  <si>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</si>
  <si>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</si>
  <si>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</si>
  <si>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</si>
  <si>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</si>
  <si>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</si>
  <si>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</si>
  <si>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</si>
  <si>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</si>
  <si>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</si>
  <si>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</si>
  <si>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</si>
  <si>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目标1：坚持思想引领筑牢政治忠诚，坚持围绕中心强化服务保障，坚持创新融合培育特色品牌，坚持全面从严打造过硬队伍。</t>
  </si>
  <si>
    <t>目标1完成情况：（1）紧紧围绕学习贯彻党的二十大精神一条主线，抓学习强理论、抓研讨强提升，着力引导全体党员深刻领悟“两个确立”决定性意义，增强“四个意识”、坚定“四个自信”、做到“两个维护”。（2）发挥党建引领作用，推动队伍建设和服务保障能力不断提升。（3）深化“树政工形象，建干警之家”党建品牌特色内涵，推动支部党建与业务工作深度融合。聚焦破解主题党日活动方式陈旧、容易变形走样，吸引力、感染力不强等问题，坚持方式创新、内容拓展、效果提升，切实提升主题党日活动质量。（4）坚持严管与厚爱相结合，定期开展警示教育、先进典型教育、谈话提醒和心理疏导，激励党员树牢服务意识，发挥先锋模范作用，自觉遵守党规党纪，着力打造“讲政治、重公道、业务精、作风好”的政工干部队伍。</t>
  </si>
  <si>
    <t>目标2：充分发挥审判职能作用，切实维护社会公平正义，维护人民法院、人民法官良好形象和党的执政基础，努力创造安全的政治环境、稳定的社会环境、公正法治环境。</t>
  </si>
  <si>
    <t>目标2完成情况：（1）认真贯彻新时代刑事司法理念，精准把握刑事政策，突出打击重点，2022年我院共受理刑事案件269件，审结193件，精准执行死刑政策，上报最高法院复核的死刑案件核准率100%。（2）2022年度民事案件共收案1457件，结案1120件。（3）受理各类行政案件806件，审结764件，结案率94.79%，法定审限内结案率100%，人均结案109件，收案数、结案率、人均结案数等主要审判指标位于全院前列。（4）将国家赔偿法的制度红利用足用尽，做到“当赔则赔”。全省共审理国家赔偿案件174件，赔偿金额320万元。省法院审理赔偿案件24件，决定赔偿6件，赔偿金额82.9万元。（5）2022年，少年法庭共受理各类案件306件，审结303件，结案率99.02%，审判质效稳步提升。</t>
  </si>
  <si>
    <t>目标3：把推进司法改革和信息化建设深度融合作为重要抓手，投入努力破解影响司法公正和司法公信的体制机制障碍，推进审判体系和审判能力现代化。</t>
  </si>
  <si>
    <t>目标3完成情况：（1）推进司法体制综合配套改革，形成新型审判权力运行体系，实行人员分类管理，深化一站式多元纠纷解决和诉讼服务改革，弘扬“马锡五审判方式”，推进人民陪审员制度改革。在四级法院审级职能改革中，制定1+4核心制度体系及12项配套措施，提级管辖由点及面逐步推开。制定下发司法责任制清单，实现有序放权与有效监督相统一。（2）完成甘肃智慧法院4.0项目立项，超前谋划、历时9个月高起点、高标准完成《甘肃智慧法院4.0版项目可行性研究报告》编制，顺利通过省发改委立项批复，为“十四五”期间全省智慧法院迭代演进发展奠定坚实工作基础。（3）自主研发甘肃法院营商环境信息平台，努力打造信息化助力法院工作亮点特色。推进司法数据共享共用，积极融入甘肃数字政府建设大潮，完成与“甘快办”小程序、省委政法委矛调平台、省发改委信用信息共享平台对接贯通。（4）始终把安全放在首位，严格按照网络安全和密码应用等标准化工作要求，在全省法院7104台内网终端上部署了违规外联监控系统，完成重要系统等保测评和最高人民法院、省公安厅组织的网络攻防演练。强化运维管理，完成软硬件维护17510次，系统、机房巡检2047次。保障视频会议224次，远程提讯31次，协助兄弟法院远程开庭15次，及马锡五审判方式研讨会等重大信息化保障任务。</t>
  </si>
  <si>
    <t>目标4：聚焦中央、省委重点工作，对标重大决策部署，始终与院党组中心重点工作同频共振，全力服务经济社会高质量发展，坚定不移贯彻新发展理念，服务新发展格局。</t>
  </si>
  <si>
    <t>目标4完成情况：把服务保障中国式现代化建设与服务“一核三带”区域发展、“四强”行动结合起来，加强对加快建设全国统一大市场、政法工作现代化等重点课题研究，寻求破题之策，谋划思路举措。周强院长在全国法院调研工作会议上指出“甘肃高院调研法院警务辅助人员现状，积极推动地方纳入统一保障”，此项工作得到充分肯定。围绕实施民法典加强法律适用、司法政策研究，加强对生命健康、财产安全、生活幸福、人格尊严等各方面权利的平等保护经验总结、建言献策。组织审委会专委以上院领导开展13项重点课题调研，申报的《高级人民法院再审程序运行机制和资源配置问题研究》成功立项最高法院司法研究重大课题。创办“甘肃法院高级法官大讲坛”，打造了研究法学理论、交流审判经验、提升办案能力的有效平台。</t>
  </si>
  <si>
    <t>年度绩效指标完成情况</t>
  </si>
  <si>
    <t>一级指标</t>
  </si>
  <si>
    <t>二级指标</t>
  </si>
  <si>
    <t>三级指标</t>
  </si>
  <si>
    <t>年度指标值</t>
  </si>
  <si>
    <t>实际完成值</t>
  </si>
  <si>
    <t>偏差原因分析及改进措施</t>
  </si>
  <si>
    <t>部门管理</t>
  </si>
  <si>
    <t>资金投入</t>
  </si>
  <si>
    <t>基本支出预算执行率</t>
  </si>
  <si>
    <t>=100%</t>
  </si>
  <si>
    <t>项目支出预算执行率</t>
  </si>
  <si>
    <r>
      <rPr>
        <b/>
        <sz val="10.5"/>
        <color rgb="FF000000"/>
        <rFont val="宋体"/>
        <charset val="134"/>
      </rPr>
      <t>偏差原因：</t>
    </r>
    <r>
      <rPr>
        <sz val="10.5"/>
        <color rgb="FF000000"/>
        <rFont val="宋体"/>
        <charset val="134"/>
      </rPr>
      <t>上年结转项目资金较多，本年优先支出存量资金。</t>
    </r>
    <r>
      <rPr>
        <b/>
        <sz val="10.5"/>
        <color rgb="FF000000"/>
        <rFont val="宋体"/>
        <charset val="134"/>
      </rPr>
      <t>改进措施：</t>
    </r>
    <r>
      <rPr>
        <sz val="10.5"/>
        <color rgb="FF000000"/>
        <rFont val="宋体"/>
        <charset val="134"/>
      </rPr>
      <t>我院将加强与业务部门沟通，督促相关业务部门尽快按照流程支出相关经费，全面清理挂账质保金，对到期质保金通知相关部门核实；对符合支付质保金的加快支出进度；对考核性经费，督促相关部门尽快完成考核，完成考核资金发放。</t>
    </r>
  </si>
  <si>
    <t>“三公经费”控制率</t>
  </si>
  <si>
    <t>≤100%</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</si>
  <si>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</si>
  <si>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</si>
  <si>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</si>
  <si>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</si>
  <si>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</si>
  <si>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</si>
  <si>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</si>
  <si>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</si>
  <si>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</si>
  <si>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</si>
  <si>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</si>
  <si>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</si>
  <si>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</si>
  <si>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</si>
  <si>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</si>
  <si>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</si>
  <si>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</si>
  <si>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产出数量指标1-刑事案件结案率</t>
  </si>
  <si>
    <t>&gt;=90%</t>
  </si>
  <si>
    <r>
      <rPr>
        <b/>
        <sz val="10.5"/>
        <color rgb="FF000000"/>
        <rFont val="宋体"/>
        <charset val="134"/>
      </rPr>
      <t>偏差原因：</t>
    </r>
    <r>
      <rPr>
        <sz val="10.5"/>
        <color rgb="FF000000"/>
        <rFont val="宋体"/>
        <charset val="134"/>
      </rPr>
      <t xml:space="preserve">受疫情等因素影响，看守所全部封控，提审、开庭等工作基本处于停滞状态，案件办理长时间无法顺利进行，结案率较去年有所下降。且刑三庭案件均在兰州之外，受疫情影响全年有效的办案窗口期不到2个月，结案率未达到年度目标。                     </t>
    </r>
    <r>
      <rPr>
        <b/>
        <sz val="10.5"/>
        <color rgb="FF000000"/>
        <rFont val="宋体"/>
        <charset val="134"/>
      </rPr>
      <t>改进措施：</t>
    </r>
    <r>
      <rPr>
        <sz val="10.5"/>
        <color rgb="FF000000"/>
        <rFont val="宋体"/>
        <charset val="134"/>
      </rPr>
      <t>提升队伍管理效能，合理调配审判资源，优化人员调配，内挖潜力、激发活力，外强员额法官补充协调工作，推进均衡结案，努力提升审判质效。</t>
    </r>
  </si>
  <si>
    <t>产出数量指标2-民事案件结案率</t>
  </si>
  <si>
    <r>
      <rPr>
        <b/>
        <sz val="10.5"/>
        <color rgb="FF000000"/>
        <rFont val="宋体"/>
        <charset val="134"/>
      </rPr>
      <t>偏差原因：</t>
    </r>
    <r>
      <rPr>
        <sz val="10.5"/>
        <color rgb="FF000000"/>
        <rFont val="宋体"/>
        <charset val="134"/>
      </rPr>
      <t xml:space="preserve">受疫情等因素影响，办案法官减少一半，且一、二审、再审审查案件交汇办理，案件量同比增长，本年结案率未达到年度目标。             </t>
    </r>
    <r>
      <rPr>
        <b/>
        <sz val="10.5"/>
        <color rgb="FF000000"/>
        <rFont val="宋体"/>
        <charset val="134"/>
      </rPr>
      <t>改进措施：</t>
    </r>
    <r>
      <rPr>
        <sz val="10.5"/>
        <color rgb="FF000000"/>
        <rFont val="宋体"/>
        <charset val="134"/>
      </rPr>
      <t>及时调整工作方案，开展线上线下结合开庭，坚持不懈抓好司法审判第一要务，不断提升办案质效，高质量完成办案任务。</t>
    </r>
  </si>
  <si>
    <t>产出数量指标3-行政案件结案率</t>
  </si>
  <si>
    <t>产出数量指标4-重点案件办结率</t>
  </si>
  <si>
    <t>产出数量指标5-年度采购计划完成率</t>
  </si>
  <si>
    <t>产出数量指标6-维修工作完成率</t>
  </si>
  <si>
    <t>产出数量指标7-培训工作完成率</t>
  </si>
  <si>
    <t>产出数量指标8-宣传工作完成率</t>
  </si>
  <si>
    <t>产出质量指标1-当庭宣判率</t>
  </si>
  <si>
    <t>&gt;=35%</t>
  </si>
  <si>
    <t>产出质量指标2-报请死刑案件核准率</t>
  </si>
  <si>
    <t>产出质量指标3-采购验收合格率</t>
  </si>
  <si>
    <t>产出质量指标4-维修验收合格率</t>
  </si>
  <si>
    <t>产出质量指标5-培训考核通过率</t>
  </si>
  <si>
    <t>产出时效指标1-法定审限内结案率</t>
  </si>
  <si>
    <t>产出时效指标2-采购工作开展及时性</t>
  </si>
  <si>
    <t>及时</t>
  </si>
  <si>
    <t>产出时效指标3-维修工作开展及时性</t>
  </si>
  <si>
    <t>产出时效指标4-培训工作开展及时性</t>
  </si>
  <si>
    <t>产出时效指标5-宣传工作开展及时性</t>
  </si>
  <si>
    <t>产出成本指标-成本控制情况</t>
  </si>
  <si>
    <t>在预算范围内</t>
  </si>
  <si>
    <t>部门效果目标</t>
  </si>
  <si>
    <t>社会效益指标1-重大案件冤假错案发生率</t>
  </si>
  <si>
    <t>=0%</t>
  </si>
  <si>
    <t>社会效益指标2-裁判文书应上尽上率</t>
  </si>
  <si>
    <t>社会影响</t>
  </si>
  <si>
    <t>单位获奖情况</t>
  </si>
  <si>
    <t>有</t>
  </si>
  <si>
    <t>违法违纪情况</t>
  </si>
  <si>
    <t>无</t>
  </si>
  <si>
    <t>能力建设</t>
  </si>
  <si>
    <t>长效管理</t>
  </si>
  <si>
    <t>中期规划建设完备程度</t>
  </si>
  <si>
    <t>完备</t>
  </si>
  <si>
    <t>人力资源建设</t>
  </si>
  <si>
    <t>人员培训机制完备性</t>
  </si>
  <si>
    <t>档案管理</t>
  </si>
  <si>
    <t>档案管理完备性</t>
  </si>
  <si>
    <t>服务对象满意度</t>
  </si>
  <si>
    <t>服务对象1的满意度</t>
  </si>
  <si>
    <t>人民群众满意度</t>
  </si>
  <si>
    <t>&gt;=85%</t>
  </si>
  <si>
    <t>合    计</t>
  </si>
  <si>
    <t>优秀</t>
  </si>
  <si>
    <t>其他需要说明的问题：无。</t>
  </si>
  <si>
    <t>2022年度省级部门预算支出项目绩效自评结果汇总表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</si>
  <si>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</si>
  <si>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</si>
  <si>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</si>
  <si>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</si>
  <si>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</si>
  <si>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</si>
  <si>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</si>
  <si>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</si>
  <si>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</si>
  <si>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</si>
  <si>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</si>
  <si>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</si>
  <si>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《法刊》（审判理论与实践）等印刷费</t>
  </si>
  <si>
    <t>办案业务费</t>
  </si>
  <si>
    <t>法官法警服装费</t>
  </si>
  <si>
    <t>设备购置费</t>
  </si>
  <si>
    <t>涉法涉诉司法资金</t>
  </si>
  <si>
    <t>文化建设宣传经费</t>
  </si>
  <si>
    <t>物业费</t>
  </si>
  <si>
    <t>信息化建设经费（其中“12368”司法平台运行维护费50万元）</t>
  </si>
  <si>
    <t>重点案件开庭审理办案费</t>
  </si>
  <si>
    <t>合计</t>
  </si>
  <si>
    <r>
      <rPr>
        <b/>
        <sz val="20"/>
        <color theme="1"/>
        <rFont val="宋体"/>
        <charset val="134"/>
      </rPr>
      <t>2022年</t>
    </r>
    <r>
      <rPr>
        <b/>
        <u/>
        <sz val="20"/>
        <color theme="1"/>
        <rFont val="宋体"/>
        <charset val="134"/>
      </rPr>
      <t>甘肃省高级人民法院</t>
    </r>
    <r>
      <rPr>
        <b/>
        <sz val="20"/>
        <color theme="1"/>
        <rFont val="宋体"/>
        <charset val="134"/>
      </rPr>
      <t>部门预算项目支出绩效自评表</t>
    </r>
  </si>
  <si>
    <t>《法刊》（审判理论与实践）等印刷费（部门本级）</t>
  </si>
  <si>
    <t>实施单位</t>
  </si>
  <si>
    <t>全年预算数</t>
  </si>
  <si>
    <t>全年执行数</t>
  </si>
  <si>
    <t>执行率</t>
  </si>
  <si>
    <t>年度资金总额</t>
  </si>
  <si>
    <t>其中：当年财政拨款</t>
  </si>
  <si>
    <t xml:space="preserve">      上年结转资金</t>
  </si>
  <si>
    <t>年度总体目标</t>
  </si>
  <si>
    <t>实际完成情况</t>
  </si>
  <si>
    <t>2022年，我院计划印发《法刊》期数达到5期，发行册数达到45000册，并保证印刷内容的准确率为100%，加强全省法院审判业务建设和队伍建设、文化建设。</t>
  </si>
  <si>
    <t>该项目资金主要用于我院印制《法刊》，2022年我院共印刷发行6期《法刊》，发行册数45000册，印刷内容准确率达100%，办刊质量稳步提升，进一步拓宽了法治文化建设的宣传方式，法院审判执行工作得到了有效宣传。</t>
  </si>
  <si>
    <t>绩效指标</t>
  </si>
  <si>
    <t>产出指标</t>
  </si>
  <si>
    <t>数量指标</t>
  </si>
  <si>
    <t>法刊发放人数</t>
  </si>
  <si>
    <t>≥45000人</t>
  </si>
  <si>
    <t>45000人</t>
  </si>
  <si>
    <t>法刊印刷份数</t>
  </si>
  <si>
    <t>≥45000份</t>
  </si>
  <si>
    <t>45000份</t>
  </si>
  <si>
    <t>法刊印刷期数</t>
  </si>
  <si>
    <t>≥5期</t>
  </si>
  <si>
    <t>6期</t>
  </si>
  <si>
    <t>赠阅量</t>
  </si>
  <si>
    <t>质量指标</t>
  </si>
  <si>
    <t>印刷法刊内容准确率</t>
  </si>
  <si>
    <t>印刷质量一次验收合格率</t>
  </si>
  <si>
    <t>时效指标</t>
  </si>
  <si>
    <t>印刷法刊及时性</t>
  </si>
  <si>
    <t>成本指标</t>
  </si>
  <si>
    <t>成本控制情况</t>
  </si>
  <si>
    <t>效益指标</t>
  </si>
  <si>
    <t>社会效益指标</t>
  </si>
  <si>
    <t>法院工作宣传有效性</t>
  </si>
  <si>
    <t>有效</t>
  </si>
  <si>
    <t>印刷法刊发放覆盖率</t>
  </si>
  <si>
    <t>可持续影响指标</t>
  </si>
  <si>
    <t>部门协作率</t>
  </si>
  <si>
    <t>档案管理机制健全性</t>
  </si>
  <si>
    <t>满意度指标</t>
  </si>
  <si>
    <t>服务对象满意度指标</t>
  </si>
  <si>
    <t>工作人员满意度</t>
  </si>
  <si>
    <t>其他读者满意度</t>
  </si>
  <si>
    <t>总分</t>
  </si>
  <si>
    <t>说明</t>
  </si>
  <si>
    <t>无。</t>
  </si>
  <si>
    <t>办案业务费（部门本级）</t>
  </si>
  <si>
    <t>保障法院审判执行业务正常运转和重点工作的开展，为开展司法业务、正常行使司法权力提供经费保障，提升法院综合办案业务效率，推动审判体系和审判能力现代化，使得行政、刑事、民商事案件结案率达到90%以上，执行案件结案率达到85%以上，法定审限内结案率达90%以上，提升法院公信力和人民满意度，更好地维护国家法制、法律的权威、公平和正义。规范使用资金，提高资金使用效益，及时完成动办公办案设备的采购工作，为案件审判工作的开展提供有力保障。</t>
  </si>
  <si>
    <t>2022年度我院基本按照年初采购计划购置办案设备及办公家具，积极保障基础设施建设和执法办公办案条件的改善，为干警提供更加便利的工作坏境，促进了办案能力和效率的提升。我院本年度案件审判工作和执行工作顺利完成，法定审限内结案率达100%。</t>
  </si>
  <si>
    <t>办案办公设备采购数量</t>
  </si>
  <si>
    <t>≥620个</t>
  </si>
  <si>
    <t>152个</t>
  </si>
  <si>
    <r>
      <rPr>
        <b/>
        <sz val="9"/>
        <color theme="1"/>
        <rFont val="宋体"/>
        <charset val="134"/>
        <scheme val="minor"/>
      </rPr>
      <t>偏差原因：</t>
    </r>
    <r>
      <rPr>
        <sz val="9"/>
        <color theme="1"/>
        <rFont val="宋体"/>
        <charset val="134"/>
        <scheme val="minor"/>
      </rPr>
      <t xml:space="preserve">我院认真贯彻落实省委、省政府“过紧日子”预算管理要求，践行节约型机关的理念，且大部分办公设备未达到报废年限，采购数量较少。   </t>
    </r>
    <r>
      <rPr>
        <b/>
        <sz val="9"/>
        <color theme="1"/>
        <rFont val="宋体"/>
        <charset val="134"/>
        <scheme val="minor"/>
      </rPr>
      <t>改进措施：</t>
    </r>
    <r>
      <rPr>
        <sz val="9"/>
        <color theme="1"/>
        <rFont val="宋体"/>
        <charset val="134"/>
        <scheme val="minor"/>
      </rPr>
      <t>加强绩效目标编制的前瞻性，结合上一年度采购情况和本年度预算情况，科学、合理地编制绩效目标。</t>
    </r>
  </si>
  <si>
    <t>民商事案件结案率</t>
  </si>
  <si>
    <t>≥90%</t>
  </si>
  <si>
    <r>
      <rPr>
        <b/>
        <sz val="9"/>
        <color theme="1"/>
        <rFont val="宋体"/>
        <charset val="134"/>
        <scheme val="minor"/>
      </rPr>
      <t>偏差原因：</t>
    </r>
    <r>
      <rPr>
        <sz val="9"/>
        <color theme="1"/>
        <rFont val="宋体"/>
        <charset val="134"/>
        <scheme val="minor"/>
      </rPr>
      <t xml:space="preserve">受疫情等因素影响，办案法官减少一半，且一、二审、再审审查案件交汇办理，案件量同比增长，本年结案率未达到年度目标。       </t>
    </r>
    <r>
      <rPr>
        <b/>
        <sz val="9"/>
        <color theme="1"/>
        <rFont val="宋体"/>
        <charset val="134"/>
        <scheme val="minor"/>
      </rPr>
      <t>改进措施：</t>
    </r>
    <r>
      <rPr>
        <sz val="9"/>
        <color theme="1"/>
        <rFont val="宋体"/>
        <charset val="134"/>
        <scheme val="minor"/>
      </rPr>
      <t>及时调整工作方案，开展线上线下结合开庭，坚持不懈抓好司法审判第一要务，不断提升办案质效，高质量完成办案任务。</t>
    </r>
  </si>
  <si>
    <t>刑事案件结案率</t>
  </si>
  <si>
    <r>
      <rPr>
        <b/>
        <sz val="9"/>
        <color theme="1"/>
        <rFont val="宋体"/>
        <charset val="134"/>
        <scheme val="minor"/>
      </rPr>
      <t>偏差原因：</t>
    </r>
    <r>
      <rPr>
        <sz val="9"/>
        <color theme="1"/>
        <rFont val="宋体"/>
        <charset val="134"/>
        <scheme val="minor"/>
      </rPr>
      <t xml:space="preserve">受疫情等因素影响，看守所全部封控，提审、开庭等工作基本处于停滞状态，案件办理长时间无法顺利进行，结案率较去年有所下降。且刑三庭案件均在兰州之外，受疫情影响全年有效的办案窗口期不到2个月，结案率未达到年度目标。                     </t>
    </r>
    <r>
      <rPr>
        <b/>
        <sz val="9"/>
        <color theme="1"/>
        <rFont val="宋体"/>
        <charset val="134"/>
        <scheme val="minor"/>
      </rPr>
      <t>改进措施：</t>
    </r>
    <r>
      <rPr>
        <sz val="9"/>
        <color theme="1"/>
        <rFont val="宋体"/>
        <charset val="134"/>
        <scheme val="minor"/>
      </rPr>
      <t>提升队伍管理效能，合理调配审判资源，优化人员调配，内挖潜力、激发活力，外强员额法官补充协调工作，推进均衡结案，努力提升审判质效。</t>
    </r>
  </si>
  <si>
    <t>行政案件结案率</t>
  </si>
  <si>
    <t>执行案件结案率</t>
  </si>
  <si>
    <t>≥85%</t>
  </si>
  <si>
    <t>采购验收合格率</t>
  </si>
  <si>
    <t>一审服判息诉率</t>
  </si>
  <si>
    <t>采购工作开展及时性</t>
  </si>
  <si>
    <t>法定审限内结案率</t>
  </si>
  <si>
    <t>裁判文书应上尽上率</t>
  </si>
  <si>
    <t>当庭宣判率</t>
  </si>
  <si>
    <t>≥35%</t>
  </si>
  <si>
    <t>案件评查机制健全性</t>
  </si>
  <si>
    <t>设备管护机制健全性</t>
  </si>
  <si>
    <t>法官法警服装费（部门本级）</t>
  </si>
  <si>
    <t>2022年，我院计划按照采购要求，配发全省人员装备及服装，达到着装率90%以上。严肃检容风纪、增强对法院工作的荣誉感、责任感，培养严谨的工作作风，在社会中树立法院良好的执法形象，以更好的维护国家法制、法律的权威、公平和公正，维护社会稳定和谐。</t>
  </si>
  <si>
    <t>法官法警服装费是为了加强对人民法院法官和司法警察的正规化管理，便于司法人员执行职务和人民群众对司法警察的识别与监督。2022年，我院通过公开招标、集体采购，为900位法警购置服装及装备，服装及装备均通过验收，合格率为100%，着装率达到100%，在社会中树立了法院良好的执法形象。</t>
  </si>
  <si>
    <t>采购服装数量</t>
  </si>
  <si>
    <t>≥900套</t>
  </si>
  <si>
    <t>900套</t>
  </si>
  <si>
    <t>法警装备配备人数</t>
  </si>
  <si>
    <t>≥900人</t>
  </si>
  <si>
    <t>900人</t>
  </si>
  <si>
    <t>服装验收合格率</t>
  </si>
  <si>
    <t>装备验收合格率</t>
  </si>
  <si>
    <t>采购完成及时性</t>
  </si>
  <si>
    <t>服装发放及时性</t>
  </si>
  <si>
    <t>服装采购成本</t>
  </si>
  <si>
    <t>≤市场均价</t>
  </si>
  <si>
    <t>人员覆装率</t>
  </si>
  <si>
    <t>装备配备率</t>
  </si>
  <si>
    <t>采购管理机制健全性</t>
  </si>
  <si>
    <t>装备配发机制健全性</t>
  </si>
  <si>
    <t>换装人员满意度</t>
  </si>
  <si>
    <t>设备购置费（部门本级）</t>
  </si>
  <si>
    <t>我院将于2022年完成设备的采购，包括通用办公设备、专用办公设备、办公家具设备、网络信息设备数量等，且质量验收合格率均达到100%，采购完成后将满足法院各项业务对相关专用设备的需要，降低设备故障率和维修保养费用，有力提高业务保障水平和工作效率。</t>
  </si>
  <si>
    <t>本年度我院按计划完成了设备采购，采购通用办公设备118件、专用办公设备34件，各项设备均通过验收，满足了法院各项业务对相关设备的需要，确保法院日常工作的有序进行，提高了业务保障水平和工作效率。</t>
  </si>
  <si>
    <t>通用办公设备采购数量</t>
  </si>
  <si>
    <t>≥230个</t>
  </si>
  <si>
    <t>118个</t>
  </si>
  <si>
    <r>
      <rPr>
        <b/>
        <sz val="9"/>
        <color theme="1"/>
        <rFont val="宋体"/>
        <charset val="134"/>
        <scheme val="minor"/>
      </rPr>
      <t>偏差原因：</t>
    </r>
    <r>
      <rPr>
        <sz val="9"/>
        <color theme="1"/>
        <rFont val="宋体"/>
        <charset val="134"/>
        <scheme val="minor"/>
      </rPr>
      <t xml:space="preserve">我院认真贯彻落实省委、省政府“过紧日子”预算管理要求，践行节约型机关的理念，且大部分办公设备未达到报废年限，采购数量较少。   </t>
    </r>
    <r>
      <rPr>
        <b/>
        <sz val="9"/>
        <color theme="1"/>
        <rFont val="宋体"/>
        <charset val="134"/>
        <scheme val="minor"/>
      </rPr>
      <t>改进措施：</t>
    </r>
    <r>
      <rPr>
        <sz val="9"/>
        <color theme="1"/>
        <rFont val="宋体"/>
        <charset val="134"/>
        <scheme val="minor"/>
      </rPr>
      <t>加强预算编制的前瞻性，结合上一年度实际采购数量和本年度业务处室采购需求，科学、合理地编制采购预算。</t>
    </r>
  </si>
  <si>
    <t>专用办公设备采购数量</t>
  </si>
  <si>
    <t>≥500个</t>
  </si>
  <si>
    <t>34个</t>
  </si>
  <si>
    <t>设备购置验收合格率</t>
  </si>
  <si>
    <t>设备采购及时性</t>
  </si>
  <si>
    <t>设备平均成本</t>
  </si>
  <si>
    <t>符合政策标准</t>
  </si>
  <si>
    <t>保障人民法院日常办公需求有效性</t>
  </si>
  <si>
    <t>固定资产管理机制健全性</t>
  </si>
  <si>
    <t>良好</t>
  </si>
  <si>
    <t>涉法涉诉司法资金（部门本级）</t>
  </si>
  <si>
    <t>确保困难群众申请救助的渠道，真正做到困难群众“救助有门”，切实让困难群众在每一个国家司法救助案件中感受到公平正义。</t>
  </si>
  <si>
    <t>我院践行“以人民为中心的发展理念”，本年度投入司法救助资金120.3万元，对需要司法救助的群体进行救助，本年度救助群众数占需要救助群众数的92%，解决各类司法救助案件工作完成率达91.22%，开通司法救助绿色通道，对情况危急的申请人，简化办理程序，专项拨付款项。司法救助金额到位及时，有效维护诉讼当事人合法权益，化解纠纷矛盾。</t>
  </si>
  <si>
    <t>解决各类司法救助案件工作完成率</t>
  </si>
  <si>
    <t>救助群众占需救助群众比率</t>
  </si>
  <si>
    <t>司法救助及时性</t>
  </si>
  <si>
    <t>司法救助金额到位及时性</t>
  </si>
  <si>
    <t>救助政策知晓率</t>
  </si>
  <si>
    <t>司法救助资金跟踪制度健全性</t>
  </si>
  <si>
    <t>救助对象满意度</t>
  </si>
  <si>
    <t>文化建设宣传经费（本级）</t>
  </si>
  <si>
    <t>1、通过举办法制活动和宣传活动等举措，回应社会关切、普及法律知识，发挥大要案的示范引领作用，促进全社会形成崇尚法治的良好氛围；2、通过印刷法治文化宣传材料等方式，全年举办法治文化参与人次达8000人次，引导人民知法、懂法、用法，圆满完成本年度文化建设宣传工作。</t>
  </si>
  <si>
    <t>2022年法院宣传工作坚持团结稳定鼓劲、正面宣传为主，共印制1500套法治文化宣传资料，8000人参与法治文化活动，对人民法院法制建设进行宣传，引导人民知法、懂法、用法，回应社会关切、普及法律知识，发挥大要案的示范引领作用，促进全社会形成崇尚法治的良好氛围。</t>
  </si>
  <si>
    <t>法治文化宣传材料印刷套数</t>
  </si>
  <si>
    <t>1500套</t>
  </si>
  <si>
    <t>全年举办法治文化活动参与人次</t>
  </si>
  <si>
    <t>≥8000人次</t>
  </si>
  <si>
    <t>8000人次</t>
  </si>
  <si>
    <t>法制宣传材料印刷合格率</t>
  </si>
  <si>
    <t>年度计划宣传任务开展及时性</t>
  </si>
  <si>
    <t>法治文化宣传覆盖率</t>
  </si>
  <si>
    <t>宣传长效机制健全性</t>
  </si>
  <si>
    <t>宣传方式多样性</t>
  </si>
  <si>
    <t>多样</t>
  </si>
  <si>
    <t>受宣传人员满意度</t>
  </si>
  <si>
    <t>物业费（部门本级）</t>
  </si>
  <si>
    <t>案件审判能够顺利开展，工作环境得到优化改善，后勤保障能力得到提升，确保2022年度全省法院审判场地的安全以及法院工作的正常运行。</t>
  </si>
  <si>
    <t>本年度我院雇佣保洁服务人员，对水电暖供应系统、保洁、安防、环境绿化、锅炉运行、房屋养护、公共设施运行、公共秩序等进行维护，物业保障及时，服务率达100%，给工作人员提供了安全、良好的司法工作环境，确保法院机关审判场所的安全以及法院工作的正常运行。</t>
  </si>
  <si>
    <t>房屋养护维修完成率</t>
  </si>
  <si>
    <t>公共设施运行维护完成率</t>
  </si>
  <si>
    <t>绿化养护完成率</t>
  </si>
  <si>
    <t>物业日常覆盖率</t>
  </si>
  <si>
    <t>公共设施完好率</t>
  </si>
  <si>
    <t>维修维护验收合格率</t>
  </si>
  <si>
    <t>物业服务保障工作达标率</t>
  </si>
  <si>
    <t>消防系统验收合格率</t>
  </si>
  <si>
    <t>保洁工作完成及时性</t>
  </si>
  <si>
    <t>公共设施运行维护及时性</t>
  </si>
  <si>
    <t>绿化养护完成及时性</t>
  </si>
  <si>
    <t>业主维修申报处理及时性</t>
  </si>
  <si>
    <t>经济效益指标</t>
  </si>
  <si>
    <t>物业有效投诉处理率</t>
  </si>
  <si>
    <t>有效保障审判服务</t>
  </si>
  <si>
    <t>保障</t>
  </si>
  <si>
    <t>物业考核机制健全性</t>
  </si>
  <si>
    <t>信息化建设经费（其中“12368”司法平台运行维护费50万元）（部门本级）</t>
  </si>
  <si>
    <t>进一步深化司法改革，切实做到司法公开，依托现代信息技术，建设智慧法院。2022年计划完成信息化设备购置、信息化平台建设、信息化系统升级改造等项目的建设，且项目验收合格率均达到100%。增进社会公众对司法的了解、信赖和监督。展示现代法治文明，保障当事人诉讼权利，履行人民法院社会责任，方便人民群众诉讼，减轻当事人讼累。做到所有案件审判信息公开度达到100%。</t>
  </si>
  <si>
    <t>我院本年度投资1048.26万元用于信息网络及软件购置更新，建成全省法院教育培训平台、全省法院统一鉴定平台，对甘肃法院云桌面、智慧法院信息系统和信访管理系统进行升级换代，目前均已进行验收，有效提升了法院信息化建设水平，方便了人民群众诉讼，减轻当事人诉累。</t>
  </si>
  <si>
    <t>信息化系统升级改造数量</t>
  </si>
  <si>
    <t>24个</t>
  </si>
  <si>
    <t>信息化系统运维数量</t>
  </si>
  <si>
    <t>40个</t>
  </si>
  <si>
    <t>信息化平台建设验收合格率</t>
  </si>
  <si>
    <t>信息化设备购置验收合格率</t>
  </si>
  <si>
    <t>信息化系统升级改造验收合格率</t>
  </si>
  <si>
    <t>信息化运维验收合格率</t>
  </si>
  <si>
    <t>信息化平台建设及时性</t>
  </si>
  <si>
    <t>信息化设备购置及时性</t>
  </si>
  <si>
    <t>信息化系统升级改造及时性</t>
  </si>
  <si>
    <t>信息化运维及时性</t>
  </si>
  <si>
    <t>信息化运维考核机制健全性</t>
  </si>
  <si>
    <t>信息化运维人数</t>
  </si>
  <si>
    <t>45人</t>
  </si>
  <si>
    <t>法院工作人员满意度</t>
  </si>
  <si>
    <t>重点案件开庭审理办案费（部门本级）</t>
  </si>
  <si>
    <t>保障好重点案件调查、取证审查、开庭、裁决等事项，配合最高院开展死刑核准、审批等，严防冤家错案发生，及时办结案件，且死刑核准率达到100%,让人民群众在每一起司法案件中感受到公平正义。</t>
  </si>
  <si>
    <t>2022年度我院进行了重点案件调查、取证审查、开庭、裁决等事项，完成了重点案件的审理工作，并配合最高院开展死刑核准、审批等工作，严防冤假错案发生，精准执行死刑政策，上报最高法院复核的死刑案件核准率100%，当事人满意度达到较好。</t>
  </si>
  <si>
    <t>重点案件办结率</t>
  </si>
  <si>
    <t>报请死刑案件核准率</t>
  </si>
  <si>
    <t>重大案件冤假错案发生率</t>
  </si>
  <si>
    <t>相关部门之间协作程度</t>
  </si>
  <si>
    <t>高</t>
  </si>
  <si>
    <t>当事人满意度</t>
  </si>
  <si>
    <t>2022年度省对市县转移支付绩效自评结果汇总表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</si>
  <si>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</si>
  <si>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</si>
  <si>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</si>
  <si>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</si>
  <si>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</si>
  <si>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</si>
  <si>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</si>
  <si>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</si>
  <si>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</si>
  <si>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t>
  </si>
  <si>
    <t>2022年度省对市县转移支付绩效自评表</t>
  </si>
  <si>
    <t>省级主管部门</t>
  </si>
  <si>
    <t>其中：中央资金</t>
  </si>
  <si>
    <t xml:space="preserve">      省级资金</t>
  </si>
  <si>
    <t xml:space="preserve">      市县资金</t>
  </si>
  <si>
    <t xml:space="preserve">      其他资金</t>
  </si>
  <si>
    <t>指标1：</t>
  </si>
  <si>
    <t>指标2：</t>
  </si>
  <si>
    <t>生态效益指标</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</si>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</sst>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b/>
      <sz val="9"/>
      <color theme="1"/>
      <name val="宋体"/>
      <charset val="134"/>
      <scheme val="minor"/>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color theme="1"/>
      <name val="宋体"/>
      <charset val="134"/>
    </font>
    <font>
      <b/>
      <u/>
      <sz val="20"/>
      <color rgb="FF000000"/>
      <name val="宋体"/>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23"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25" fillId="9" borderId="0" applyNumberFormat="0" applyBorder="0" applyAlignment="0" applyProtection="0">
      <alignment vertical="center"/>
    </xf>
    <xf numFmtId="0" fontId="28" fillId="0" borderId="25" applyNumberFormat="0" applyFill="0" applyAlignment="0" applyProtection="0">
      <alignment vertical="center"/>
    </xf>
    <xf numFmtId="0" fontId="25" fillId="10" borderId="0" applyNumberFormat="0" applyBorder="0" applyAlignment="0" applyProtection="0">
      <alignment vertical="center"/>
    </xf>
    <xf numFmtId="0" fontId="34" fillId="11" borderId="26" applyNumberFormat="0" applyAlignment="0" applyProtection="0">
      <alignment vertical="center"/>
    </xf>
    <xf numFmtId="0" fontId="35" fillId="11" borderId="22" applyNumberFormat="0" applyAlignment="0" applyProtection="0">
      <alignment vertical="center"/>
    </xf>
    <xf numFmtId="0" fontId="36" fillId="12" borderId="27"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cellStyleXfs>
  <cellXfs count="148">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9" fontId="4" fillId="0" borderId="1" xfId="1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0" fontId="2" fillId="0" borderId="1" xfId="11" applyNumberFormat="1" applyFont="1" applyBorder="1" applyAlignment="1">
      <alignment horizontal="center" vertical="center" wrapText="1"/>
    </xf>
    <xf numFmtId="0" fontId="4"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9" fontId="2" fillId="0" borderId="1" xfId="11" applyFont="1" applyBorder="1" applyAlignment="1">
      <alignment horizontal="center" vertical="center" wrapText="1"/>
    </xf>
    <xf numFmtId="0" fontId="4"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0"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0" borderId="0" xfId="0" applyFont="1">
      <alignment vertical="center"/>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7" xfId="0" applyFont="1" applyBorder="1" applyAlignment="1">
      <alignment horizontal="center" vertical="center" wrapText="1"/>
    </xf>
    <xf numFmtId="176" fontId="0" fillId="0" borderId="1" xfId="0" applyNumberFormat="1" applyBorder="1">
      <alignment vertical="center"/>
    </xf>
    <xf numFmtId="176" fontId="10"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lignment vertical="center"/>
    </xf>
    <xf numFmtId="176" fontId="9" fillId="0" borderId="1" xfId="0" applyNumberFormat="1" applyFont="1" applyBorder="1">
      <alignment vertical="center"/>
    </xf>
    <xf numFmtId="10" fontId="0" fillId="0" borderId="1" xfId="11" applyNumberFormat="1" applyBorder="1">
      <alignment vertical="center"/>
    </xf>
    <xf numFmtId="10" fontId="9" fillId="0" borderId="1" xfId="11" applyNumberFormat="1" applyFont="1" applyBorder="1">
      <alignment vertical="center"/>
    </xf>
    <xf numFmtId="177" fontId="9" fillId="0" borderId="1" xfId="0" applyNumberFormat="1" applyFont="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xf>
    <xf numFmtId="0" fontId="11" fillId="0" borderId="0" xfId="0" applyFont="1" applyFill="1" applyBorder="1" applyAlignment="1">
      <alignment vertical="center"/>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14" fillId="0" borderId="1" xfId="0" applyFont="1" applyFill="1" applyBorder="1" applyAlignment="1">
      <alignment vertical="center" wrapText="1"/>
    </xf>
    <xf numFmtId="176" fontId="13" fillId="0" borderId="1" xfId="0" applyNumberFormat="1" applyFont="1" applyFill="1" applyBorder="1" applyAlignment="1">
      <alignment vertical="center" wrapText="1"/>
    </xf>
    <xf numFmtId="176" fontId="13" fillId="0" borderId="1" xfId="0" applyNumberFormat="1" applyFont="1" applyFill="1" applyBorder="1" applyAlignment="1">
      <alignment horizontal="center" vertical="center" wrapText="1"/>
    </xf>
    <xf numFmtId="10" fontId="13" fillId="0" borderId="3" xfId="11" applyNumberFormat="1" applyFont="1" applyFill="1" applyBorder="1" applyAlignment="1">
      <alignment horizontal="center" vertical="center" wrapText="1"/>
    </xf>
    <xf numFmtId="10" fontId="13" fillId="0" borderId="4" xfId="11"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76" fontId="14" fillId="0" borderId="5" xfId="0" applyNumberFormat="1" applyFont="1" applyFill="1" applyBorder="1" applyAlignment="1">
      <alignment vertical="center" wrapText="1"/>
    </xf>
    <xf numFmtId="176" fontId="14" fillId="0" borderId="5" xfId="0" applyNumberFormat="1" applyFont="1" applyFill="1" applyBorder="1" applyAlignment="1">
      <alignment horizontal="center" vertical="center" wrapText="1"/>
    </xf>
    <xf numFmtId="10" fontId="14" fillId="0" borderId="3" xfId="11" applyNumberFormat="1" applyFont="1" applyFill="1" applyBorder="1" applyAlignment="1">
      <alignment horizontal="center" vertical="center" wrapText="1"/>
    </xf>
    <xf numFmtId="10" fontId="14" fillId="0" borderId="4" xfId="11"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8" xfId="0" applyFont="1" applyFill="1" applyBorder="1" applyAlignment="1">
      <alignment horizontal="left" vertical="center" wrapText="1"/>
    </xf>
    <xf numFmtId="0" fontId="15"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4" fillId="0" borderId="4" xfId="0" applyFont="1" applyFill="1" applyBorder="1" applyAlignment="1">
      <alignment horizontal="left" vertical="center" wrapText="1"/>
    </xf>
    <xf numFmtId="9" fontId="14" fillId="0" borderId="1" xfId="0" applyNumberFormat="1" applyFont="1" applyFill="1" applyBorder="1" applyAlignment="1">
      <alignment vertical="center" wrapText="1"/>
    </xf>
    <xf numFmtId="9"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14" fillId="0" borderId="21" xfId="0" applyFont="1" applyFill="1" applyBorder="1" applyAlignment="1">
      <alignment horizontal="left" vertical="center" wrapText="1"/>
    </xf>
    <xf numFmtId="0" fontId="16"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17" fillId="0" borderId="0" xfId="0" applyFont="1" applyBorder="1">
      <alignment vertical="center"/>
    </xf>
    <xf numFmtId="0" fontId="16" fillId="0" borderId="0" xfId="0" applyFont="1" applyBorder="1">
      <alignment vertical="center"/>
    </xf>
    <xf numFmtId="0" fontId="18" fillId="0" borderId="0" xfId="0" applyFont="1">
      <alignment vertical="center"/>
    </xf>
    <xf numFmtId="0" fontId="19" fillId="0" borderId="0" xfId="0" applyFont="1" applyAlignment="1">
      <alignment horizontal="center" vertical="center" wrapText="1"/>
    </xf>
    <xf numFmtId="0" fontId="0" fillId="0" borderId="0" xfId="0" applyAlignment="1">
      <alignmen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6"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view="pageBreakPreview" zoomScaleNormal="100" topLeftCell="A2" workbookViewId="0">
      <selection activeCell="A15" sqref="A15"/>
    </sheetView>
  </sheetViews>
  <sheetFormatPr defaultColWidth="9" defaultRowHeight="13.5"/>
  <cols>
    <col min="1" max="1" width="181.375" customWidth="1"/>
  </cols>
  <sheetData>
    <row r="1" ht="45" customHeight="1" spans="1:1">
      <c r="A1" s="141" t="s">
        <v>0</v>
      </c>
    </row>
    <row r="2" ht="149.25" customHeight="1" spans="1:11">
      <c r="A2" s="142" t="s">
        <v>1</v>
      </c>
      <c r="B2" s="143"/>
      <c r="C2" s="143"/>
      <c r="D2" s="143"/>
      <c r="E2" s="143"/>
      <c r="F2" s="143"/>
      <c r="G2" s="143"/>
      <c r="H2" s="143"/>
      <c r="I2" s="143"/>
      <c r="J2" s="143"/>
      <c r="K2" s="143"/>
    </row>
    <row r="3" ht="51" customHeight="1" spans="1:11">
      <c r="A3" s="144"/>
      <c r="B3" s="143"/>
      <c r="C3" s="143"/>
      <c r="D3" s="143"/>
      <c r="E3" s="143"/>
      <c r="F3" s="143"/>
      <c r="G3" s="143"/>
      <c r="H3" s="143"/>
      <c r="I3" s="143"/>
      <c r="J3" s="143"/>
      <c r="K3" s="143"/>
    </row>
    <row r="4" ht="51" customHeight="1" spans="1:11">
      <c r="A4" s="144"/>
      <c r="B4" s="143"/>
      <c r="C4" s="143"/>
      <c r="D4" s="143"/>
      <c r="E4" s="143"/>
      <c r="F4" s="143"/>
      <c r="G4" s="143"/>
      <c r="H4" s="143"/>
      <c r="I4" s="143"/>
      <c r="J4" s="143"/>
      <c r="K4" s="143"/>
    </row>
    <row r="5" ht="51" customHeight="1" spans="1:11">
      <c r="A5" s="145" t="s">
        <v>2</v>
      </c>
      <c r="B5" s="143"/>
      <c r="C5" s="143"/>
      <c r="D5" s="143"/>
      <c r="E5" s="143"/>
      <c r="F5" s="143"/>
      <c r="G5" s="143"/>
      <c r="H5" s="143"/>
      <c r="I5" s="143"/>
      <c r="J5" s="143"/>
      <c r="K5" s="143"/>
    </row>
    <row r="6" ht="51" customHeight="1" spans="1:11">
      <c r="A6" s="145" t="s">
        <v>3</v>
      </c>
      <c r="B6" s="143"/>
      <c r="C6" s="143"/>
      <c r="D6" s="143"/>
      <c r="E6" s="143"/>
      <c r="F6" s="143"/>
      <c r="G6" s="143"/>
      <c r="H6" s="143"/>
      <c r="I6" s="143"/>
      <c r="J6" s="143"/>
      <c r="K6" s="143"/>
    </row>
    <row r="7" ht="51" customHeight="1" spans="1:11">
      <c r="A7" s="146" t="s">
        <v>4</v>
      </c>
      <c r="B7" s="143"/>
      <c r="C7" s="143"/>
      <c r="D7" s="143"/>
      <c r="E7" s="143"/>
      <c r="F7" s="143"/>
      <c r="G7" s="143"/>
      <c r="H7" s="143"/>
      <c r="I7" s="143"/>
      <c r="J7" s="143"/>
      <c r="K7" s="143"/>
    </row>
    <row r="8" s="136" customFormat="1" ht="27" customHeight="1" spans="1:1">
      <c r="A8" s="147"/>
    </row>
    <row r="9" s="136" customFormat="1" ht="27" customHeight="1"/>
    <row r="10" s="136" customFormat="1" ht="27" customHeight="1"/>
  </sheetData>
  <printOptions horizontalCentered="1"/>
  <pageMargins left="0.700694444444445" right="0.759722222222222" top="2.01944444444444" bottom="1.59791666666667" header="0.920833333333333" footer="1.05902777777778"/>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2" sqref="A2"/>
    </sheetView>
  </sheetViews>
  <sheetFormatPr defaultColWidth="9" defaultRowHeight="13.5"/>
  <cols>
    <col min="1" max="1" width="81.625" customWidth="1"/>
  </cols>
  <sheetData>
    <row r="1" spans="1:1">
      <c r="A1" s="137"/>
    </row>
    <row r="2" ht="40.5" customHeight="1" spans="1:1">
      <c r="A2" s="138" t="s">
        <v>5</v>
      </c>
    </row>
    <row r="3" ht="19.5" customHeight="1" spans="1:1">
      <c r="A3" s="137"/>
    </row>
    <row r="4" s="136" customFormat="1" ht="30.75" customHeight="1" spans="1:1">
      <c r="A4" s="139" t="s">
        <v>6</v>
      </c>
    </row>
    <row r="5" s="136" customFormat="1" ht="30.75" customHeight="1" spans="1:1">
      <c r="A5" s="139" t="s">
        <v>7</v>
      </c>
    </row>
    <row r="6" s="136" customFormat="1" ht="30.75" customHeight="1" spans="1:1">
      <c r="A6" s="139" t="s">
        <v>8</v>
      </c>
    </row>
    <row r="7" s="136" customFormat="1" ht="30.75" customHeight="1" spans="1:1">
      <c r="A7" s="140" t="s">
        <v>9</v>
      </c>
    </row>
    <row r="8" s="136" customFormat="1" ht="30.75" customHeight="1" spans="1:1">
      <c r="A8" s="140" t="s">
        <v>10</v>
      </c>
    </row>
    <row r="9" s="136" customFormat="1" ht="30.75" customHeight="1" spans="1:1">
      <c r="A9" s="140" t="s">
        <v>11</v>
      </c>
    </row>
    <row r="10" s="136" customFormat="1" ht="30.75" customHeight="1" spans="1:1">
      <c r="A10" s="140" t="s">
        <v>12</v>
      </c>
    </row>
    <row r="11" s="136" customFormat="1" ht="30.75" customHeight="1" spans="1:1">
      <c r="A11" s="140" t="s">
        <v>13</v>
      </c>
    </row>
    <row r="12" s="136" customFormat="1" ht="30.75" customHeight="1" spans="1:1">
      <c r="A12" s="140" t="s">
        <v>14</v>
      </c>
    </row>
    <row r="13" s="136" customFormat="1" ht="30.75" customHeight="1" spans="1:1">
      <c r="A13" s="140" t="s">
        <v>15</v>
      </c>
    </row>
    <row r="14" s="136" customFormat="1" ht="30.75" customHeight="1" spans="1:1">
      <c r="A14" s="140" t="s">
        <v>16</v>
      </c>
    </row>
    <row r="15" s="136" customFormat="1" ht="30.75" customHeight="1" spans="1:1">
      <c r="A15" s="140" t="s">
        <v>17</v>
      </c>
    </row>
    <row r="16" spans="1:1">
      <c r="A16" s="137"/>
    </row>
    <row r="17" spans="1:1">
      <c r="A17" s="137"/>
    </row>
  </sheetData>
  <printOptions horizontalCentered="1"/>
  <pageMargins left="1.22013888888889"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56"/>
  <sheetViews>
    <sheetView workbookViewId="0">
      <selection activeCell="L8" sqref="L8"/>
    </sheetView>
  </sheetViews>
  <sheetFormatPr defaultColWidth="11" defaultRowHeight="14.25"/>
  <cols>
    <col min="1" max="1" width="24.75" style="74" customWidth="1"/>
    <col min="2" max="2" width="22.125" style="74" customWidth="1"/>
    <col min="3" max="3" width="23.625" style="74" customWidth="1"/>
    <col min="4" max="4" width="29.25" style="74" customWidth="1"/>
    <col min="5" max="5" width="14" style="75" customWidth="1"/>
    <col min="6" max="6" width="14.25" style="74" customWidth="1"/>
    <col min="7" max="7" width="13.25" style="74" customWidth="1"/>
    <col min="8" max="8" width="11.875" style="74" customWidth="1"/>
    <col min="9" max="9" width="27.525" style="74" customWidth="1"/>
    <col min="10" max="16378" width="11" style="74"/>
    <col min="16379" max="16383" width="11" style="76"/>
  </cols>
  <sheetData>
    <row r="1" s="74" customFormat="1" ht="64.5" customHeight="1" spans="1:9">
      <c r="A1" s="77" t="s">
        <v>18</v>
      </c>
      <c r="B1" s="77"/>
      <c r="C1" s="77"/>
      <c r="D1" s="77"/>
      <c r="E1" s="77"/>
      <c r="F1" s="77"/>
      <c r="G1" s="77"/>
      <c r="H1" s="77"/>
      <c r="I1" s="77"/>
    </row>
    <row r="2" s="74" customFormat="1" ht="30" customHeight="1" spans="1:9">
      <c r="A2" s="78" t="s">
        <v>19</v>
      </c>
      <c r="B2" s="79" t="s">
        <v>20</v>
      </c>
      <c r="C2" s="80"/>
      <c r="D2" s="80"/>
      <c r="E2" s="80"/>
      <c r="F2" s="80"/>
      <c r="G2" s="80"/>
      <c r="H2" s="80"/>
      <c r="I2" s="129"/>
    </row>
    <row r="3" s="74" customFormat="1" ht="26.25" customHeight="1" spans="1:9">
      <c r="A3" s="81" t="s">
        <v>21</v>
      </c>
      <c r="B3" s="82"/>
      <c r="C3" s="82" t="s">
        <v>22</v>
      </c>
      <c r="D3" s="83" t="s">
        <v>23</v>
      </c>
      <c r="E3" s="84" t="s">
        <v>24</v>
      </c>
      <c r="F3" s="85" t="s">
        <v>25</v>
      </c>
      <c r="G3" s="86"/>
      <c r="H3" s="87" t="s">
        <v>26</v>
      </c>
      <c r="I3" s="130" t="s">
        <v>27</v>
      </c>
    </row>
    <row r="4" s="74" customFormat="1" ht="23.25" customHeight="1" spans="1:9">
      <c r="A4" s="88"/>
      <c r="B4" s="89" t="s">
        <v>28</v>
      </c>
      <c r="C4" s="90">
        <f>SUM(C5:C6)</f>
        <v>55759.73</v>
      </c>
      <c r="D4" s="91">
        <f>SUM(D5:D6)</f>
        <v>28916.83</v>
      </c>
      <c r="E4" s="91">
        <f>SUM(E5:E6)</f>
        <v>24215.2</v>
      </c>
      <c r="F4" s="92">
        <f>E4/D4</f>
        <v>0.83740852645328</v>
      </c>
      <c r="G4" s="93"/>
      <c r="H4" s="94">
        <v>10</v>
      </c>
      <c r="I4" s="130">
        <v>8.37</v>
      </c>
    </row>
    <row r="5" s="74" customFormat="1" ht="23.25" customHeight="1" spans="1:9">
      <c r="A5" s="88"/>
      <c r="B5" s="95" t="s">
        <v>29</v>
      </c>
      <c r="C5" s="96">
        <f>12418.12</f>
        <v>12418.12</v>
      </c>
      <c r="D5" s="97">
        <f>13721+846.91</f>
        <v>14567.91</v>
      </c>
      <c r="E5" s="97">
        <v>13947.66</v>
      </c>
      <c r="F5" s="98">
        <f>E5/D5</f>
        <v>0.957423542567191</v>
      </c>
      <c r="G5" s="99"/>
      <c r="H5" s="94" t="s">
        <v>30</v>
      </c>
      <c r="I5" s="94" t="s">
        <v>30</v>
      </c>
    </row>
    <row r="6" s="74" customFormat="1" ht="23.25" customHeight="1" spans="1:9">
      <c r="A6" s="100"/>
      <c r="B6" s="95" t="s">
        <v>31</v>
      </c>
      <c r="C6" s="96">
        <f>43341.61</f>
        <v>43341.61</v>
      </c>
      <c r="D6" s="97">
        <f>8789+5559.92</f>
        <v>14348.92</v>
      </c>
      <c r="E6" s="97">
        <v>10267.54</v>
      </c>
      <c r="F6" s="98">
        <f>E6/D6</f>
        <v>0.715561868070907</v>
      </c>
      <c r="G6" s="99"/>
      <c r="H6" s="94" t="s">
        <v>30</v>
      </c>
      <c r="I6" s="94" t="s">
        <v>30</v>
      </c>
    </row>
    <row r="7" s="74" customFormat="1" ht="23.25" customHeight="1" spans="1:9">
      <c r="A7" s="82" t="s">
        <v>32</v>
      </c>
      <c r="B7" s="81" t="s">
        <v>33</v>
      </c>
      <c r="C7" s="81"/>
      <c r="D7" s="81"/>
      <c r="E7" s="82" t="s">
        <v>34</v>
      </c>
      <c r="F7" s="82"/>
      <c r="G7" s="82"/>
      <c r="H7" s="82"/>
      <c r="I7" s="82"/>
    </row>
    <row r="8" s="74" customFormat="1" ht="119" customHeight="1" spans="1:9">
      <c r="A8" s="85"/>
      <c r="B8" s="95" t="s">
        <v>35</v>
      </c>
      <c r="C8" s="95"/>
      <c r="D8" s="95"/>
      <c r="E8" s="101" t="s">
        <v>36</v>
      </c>
      <c r="F8" s="101"/>
      <c r="G8" s="101"/>
      <c r="H8" s="101"/>
      <c r="I8" s="131"/>
    </row>
    <row r="9" s="74" customFormat="1" ht="118" customHeight="1" spans="1:9">
      <c r="A9" s="85"/>
      <c r="B9" s="95" t="s">
        <v>37</v>
      </c>
      <c r="C9" s="95"/>
      <c r="D9" s="95"/>
      <c r="E9" s="101" t="s">
        <v>38</v>
      </c>
      <c r="F9" s="101"/>
      <c r="G9" s="101"/>
      <c r="H9" s="101"/>
      <c r="I9" s="131"/>
    </row>
    <row r="10" s="74" customFormat="1" ht="172" customHeight="1" spans="1:9">
      <c r="A10" s="85"/>
      <c r="B10" s="95" t="s">
        <v>39</v>
      </c>
      <c r="C10" s="95"/>
      <c r="D10" s="95"/>
      <c r="E10" s="101" t="s">
        <v>40</v>
      </c>
      <c r="F10" s="101"/>
      <c r="G10" s="101"/>
      <c r="H10" s="101"/>
      <c r="I10" s="131"/>
    </row>
    <row r="11" s="74" customFormat="1" ht="114" customHeight="1" spans="1:9">
      <c r="A11" s="85"/>
      <c r="B11" s="95" t="s">
        <v>41</v>
      </c>
      <c r="C11" s="95"/>
      <c r="D11" s="95"/>
      <c r="E11" s="101" t="s">
        <v>42</v>
      </c>
      <c r="F11" s="101"/>
      <c r="G11" s="101"/>
      <c r="H11" s="101"/>
      <c r="I11" s="131"/>
    </row>
    <row r="12" s="74" customFormat="1" ht="23.25" customHeight="1" spans="1:9">
      <c r="A12" s="102" t="s">
        <v>43</v>
      </c>
      <c r="B12" s="83" t="s">
        <v>44</v>
      </c>
      <c r="C12" s="103" t="s">
        <v>45</v>
      </c>
      <c r="D12" s="84" t="s">
        <v>46</v>
      </c>
      <c r="E12" s="82" t="s">
        <v>47</v>
      </c>
      <c r="F12" s="82" t="s">
        <v>48</v>
      </c>
      <c r="G12" s="82" t="s">
        <v>26</v>
      </c>
      <c r="H12" s="82" t="s">
        <v>27</v>
      </c>
      <c r="I12" s="82" t="s">
        <v>49</v>
      </c>
    </row>
    <row r="13" s="74" customFormat="1" ht="23.25" customHeight="1" spans="1:9">
      <c r="A13" s="102"/>
      <c r="B13" s="104" t="s">
        <v>50</v>
      </c>
      <c r="C13" s="105" t="s">
        <v>51</v>
      </c>
      <c r="D13" s="106" t="s">
        <v>52</v>
      </c>
      <c r="E13" s="107" t="s">
        <v>53</v>
      </c>
      <c r="F13" s="108">
        <v>0.9574</v>
      </c>
      <c r="G13" s="109">
        <v>2</v>
      </c>
      <c r="H13" s="109">
        <v>2</v>
      </c>
      <c r="I13" s="132"/>
    </row>
    <row r="14" s="74" customFormat="1" ht="137" customHeight="1" spans="1:9">
      <c r="A14" s="102"/>
      <c r="B14" s="110"/>
      <c r="C14" s="111"/>
      <c r="D14" s="106" t="s">
        <v>54</v>
      </c>
      <c r="E14" s="107" t="s">
        <v>53</v>
      </c>
      <c r="F14" s="108">
        <v>0.7156</v>
      </c>
      <c r="G14" s="109">
        <v>2</v>
      </c>
      <c r="H14" s="109">
        <v>1.43</v>
      </c>
      <c r="I14" s="133" t="s">
        <v>55</v>
      </c>
    </row>
    <row r="15" s="74" customFormat="1" ht="23" customHeight="1" spans="1:9">
      <c r="A15" s="102"/>
      <c r="B15" s="110"/>
      <c r="C15" s="111"/>
      <c r="D15" s="106" t="s">
        <v>56</v>
      </c>
      <c r="E15" s="107" t="s">
        <v>57</v>
      </c>
      <c r="F15" s="108">
        <v>0.4194</v>
      </c>
      <c r="G15" s="109">
        <v>2</v>
      </c>
      <c r="H15" s="109">
        <v>2</v>
      </c>
      <c r="I15" s="132"/>
    </row>
    <row r="16" s="74" customFormat="1" ht="23" customHeight="1" spans="1:9">
      <c r="A16" s="102"/>
      <c r="B16" s="110"/>
      <c r="C16" s="112"/>
      <c r="D16" s="106" t="s">
        <v>58</v>
      </c>
      <c r="E16" s="107" t="s">
        <v>59</v>
      </c>
      <c r="F16" s="108">
        <v>-0.2655</v>
      </c>
      <c r="G16" s="109">
        <v>2</v>
      </c>
      <c r="H16" s="109">
        <v>2</v>
      </c>
      <c r="I16" s="132"/>
    </row>
    <row r="17" s="74" customFormat="1" ht="23" customHeight="1" spans="1:9">
      <c r="A17" s="102"/>
      <c r="B17" s="110"/>
      <c r="C17" s="113" t="s">
        <v>60</v>
      </c>
      <c r="D17" s="106" t="s">
        <v>61</v>
      </c>
      <c r="E17" s="102" t="s">
        <v>62</v>
      </c>
      <c r="F17" s="107">
        <v>1</v>
      </c>
      <c r="G17" s="109">
        <v>2</v>
      </c>
      <c r="H17" s="109">
        <v>2</v>
      </c>
      <c r="I17" s="89"/>
    </row>
    <row r="18" s="74" customFormat="1" ht="23.25" customHeight="1" spans="1:9">
      <c r="A18" s="102"/>
      <c r="B18" s="110"/>
      <c r="C18" s="112"/>
      <c r="D18" s="106" t="s">
        <v>63</v>
      </c>
      <c r="E18" s="102" t="s">
        <v>64</v>
      </c>
      <c r="F18" s="107">
        <v>1</v>
      </c>
      <c r="G18" s="109">
        <v>2</v>
      </c>
      <c r="H18" s="109">
        <v>2</v>
      </c>
      <c r="I18" s="89"/>
    </row>
    <row r="19" s="74" customFormat="1" ht="23.25" customHeight="1" spans="1:9">
      <c r="A19" s="102"/>
      <c r="B19" s="110"/>
      <c r="C19" s="114" t="s">
        <v>65</v>
      </c>
      <c r="D19" s="106" t="s">
        <v>66</v>
      </c>
      <c r="E19" s="102" t="s">
        <v>64</v>
      </c>
      <c r="F19" s="107">
        <v>1</v>
      </c>
      <c r="G19" s="109">
        <v>2</v>
      </c>
      <c r="H19" s="109">
        <v>2</v>
      </c>
      <c r="I19" s="89"/>
    </row>
    <row r="20" s="74" customFormat="1" ht="23.25" customHeight="1" spans="1:9">
      <c r="A20" s="102"/>
      <c r="B20" s="110"/>
      <c r="C20" s="115" t="s">
        <v>67</v>
      </c>
      <c r="D20" s="106" t="s">
        <v>68</v>
      </c>
      <c r="E20" s="102" t="s">
        <v>64</v>
      </c>
      <c r="F20" s="107">
        <v>1</v>
      </c>
      <c r="G20" s="109">
        <v>2</v>
      </c>
      <c r="H20" s="109">
        <v>2</v>
      </c>
      <c r="I20" s="89"/>
    </row>
    <row r="21" s="74" customFormat="1" ht="23.25" customHeight="1" spans="1:9">
      <c r="A21" s="102"/>
      <c r="B21" s="110"/>
      <c r="C21" s="115" t="s">
        <v>69</v>
      </c>
      <c r="D21" s="106" t="s">
        <v>70</v>
      </c>
      <c r="E21" s="107" t="s">
        <v>57</v>
      </c>
      <c r="F21" s="108">
        <v>0.9291</v>
      </c>
      <c r="G21" s="109">
        <v>2</v>
      </c>
      <c r="H21" s="109">
        <v>2</v>
      </c>
      <c r="I21" s="132"/>
    </row>
    <row r="22" s="74" customFormat="1" ht="23.25" customHeight="1" spans="1:9">
      <c r="A22" s="102"/>
      <c r="B22" s="116"/>
      <c r="C22" s="115" t="s">
        <v>71</v>
      </c>
      <c r="D22" s="106" t="s">
        <v>72</v>
      </c>
      <c r="E22" s="102" t="s">
        <v>62</v>
      </c>
      <c r="F22" s="107">
        <v>1</v>
      </c>
      <c r="G22" s="109">
        <v>2</v>
      </c>
      <c r="H22" s="109">
        <v>2</v>
      </c>
      <c r="I22" s="89"/>
    </row>
    <row r="23" s="74" customFormat="1" ht="202" customHeight="1" spans="1:9">
      <c r="A23" s="102"/>
      <c r="B23" s="117" t="s">
        <v>73</v>
      </c>
      <c r="C23" s="105" t="s">
        <v>74</v>
      </c>
      <c r="D23" s="106" t="s">
        <v>75</v>
      </c>
      <c r="E23" s="102" t="s">
        <v>76</v>
      </c>
      <c r="F23" s="108">
        <v>0.7175</v>
      </c>
      <c r="G23" s="102">
        <v>2</v>
      </c>
      <c r="H23" s="102">
        <v>1.59</v>
      </c>
      <c r="I23" s="134" t="s">
        <v>77</v>
      </c>
    </row>
    <row r="24" s="74" customFormat="1" ht="137" customHeight="1" spans="1:9">
      <c r="A24" s="102"/>
      <c r="B24" s="118"/>
      <c r="C24" s="111"/>
      <c r="D24" s="106" t="s">
        <v>78</v>
      </c>
      <c r="E24" s="102" t="s">
        <v>76</v>
      </c>
      <c r="F24" s="108">
        <v>0.7687</v>
      </c>
      <c r="G24" s="102">
        <v>2</v>
      </c>
      <c r="H24" s="102">
        <v>1.71</v>
      </c>
      <c r="I24" s="134" t="s">
        <v>79</v>
      </c>
    </row>
    <row r="25" s="74" customFormat="1" ht="23.25" customHeight="1" spans="1:9">
      <c r="A25" s="102"/>
      <c r="B25" s="118"/>
      <c r="C25" s="111"/>
      <c r="D25" s="106" t="s">
        <v>80</v>
      </c>
      <c r="E25" s="102" t="s">
        <v>76</v>
      </c>
      <c r="F25" s="108">
        <v>0.9479</v>
      </c>
      <c r="G25" s="102">
        <v>2</v>
      </c>
      <c r="H25" s="102">
        <v>2</v>
      </c>
      <c r="I25" s="89"/>
    </row>
    <row r="26" s="74" customFormat="1" ht="23.25" customHeight="1" spans="1:9">
      <c r="A26" s="102"/>
      <c r="B26" s="118"/>
      <c r="C26" s="111"/>
      <c r="D26" s="106" t="s">
        <v>81</v>
      </c>
      <c r="E26" s="102" t="s">
        <v>76</v>
      </c>
      <c r="F26" s="107">
        <v>1</v>
      </c>
      <c r="G26" s="102">
        <v>2</v>
      </c>
      <c r="H26" s="102">
        <v>2</v>
      </c>
      <c r="I26" s="89"/>
    </row>
    <row r="27" s="74" customFormat="1" ht="23.25" customHeight="1" spans="1:9">
      <c r="A27" s="102"/>
      <c r="B27" s="118"/>
      <c r="C27" s="111"/>
      <c r="D27" s="106" t="s">
        <v>82</v>
      </c>
      <c r="E27" s="102" t="s">
        <v>53</v>
      </c>
      <c r="F27" s="107">
        <v>1</v>
      </c>
      <c r="G27" s="102">
        <v>2</v>
      </c>
      <c r="H27" s="102">
        <v>2</v>
      </c>
      <c r="I27" s="89"/>
    </row>
    <row r="28" s="74" customFormat="1" ht="23.25" customHeight="1" spans="1:9">
      <c r="A28" s="102"/>
      <c r="B28" s="118"/>
      <c r="C28" s="111"/>
      <c r="D28" s="106" t="s">
        <v>83</v>
      </c>
      <c r="E28" s="102" t="s">
        <v>53</v>
      </c>
      <c r="F28" s="107">
        <v>1</v>
      </c>
      <c r="G28" s="102">
        <v>2</v>
      </c>
      <c r="H28" s="102">
        <v>2</v>
      </c>
      <c r="I28" s="89"/>
    </row>
    <row r="29" s="74" customFormat="1" ht="23.25" customHeight="1" spans="1:9">
      <c r="A29" s="102"/>
      <c r="B29" s="118"/>
      <c r="C29" s="111"/>
      <c r="D29" s="106" t="s">
        <v>84</v>
      </c>
      <c r="E29" s="102" t="s">
        <v>53</v>
      </c>
      <c r="F29" s="107">
        <v>1</v>
      </c>
      <c r="G29" s="102">
        <v>2</v>
      </c>
      <c r="H29" s="102">
        <v>2</v>
      </c>
      <c r="I29" s="89"/>
    </row>
    <row r="30" s="74" customFormat="1" ht="23.25" customHeight="1" spans="1:9">
      <c r="A30" s="102"/>
      <c r="B30" s="118"/>
      <c r="C30" s="111"/>
      <c r="D30" s="106" t="s">
        <v>85</v>
      </c>
      <c r="E30" s="102" t="s">
        <v>53</v>
      </c>
      <c r="F30" s="107">
        <v>1</v>
      </c>
      <c r="G30" s="102">
        <v>2</v>
      </c>
      <c r="H30" s="102">
        <v>2</v>
      </c>
      <c r="I30" s="89"/>
    </row>
    <row r="31" s="74" customFormat="1" ht="23.25" customHeight="1" spans="1:9">
      <c r="A31" s="102"/>
      <c r="B31" s="118"/>
      <c r="C31" s="111"/>
      <c r="D31" s="106" t="s">
        <v>86</v>
      </c>
      <c r="E31" s="102" t="s">
        <v>87</v>
      </c>
      <c r="F31" s="107">
        <v>0.35</v>
      </c>
      <c r="G31" s="102">
        <v>2</v>
      </c>
      <c r="H31" s="102">
        <v>2</v>
      </c>
      <c r="I31" s="89"/>
    </row>
    <row r="32" s="74" customFormat="1" ht="23.25" customHeight="1" spans="1:9">
      <c r="A32" s="102"/>
      <c r="B32" s="118"/>
      <c r="C32" s="111"/>
      <c r="D32" s="106" t="s">
        <v>88</v>
      </c>
      <c r="E32" s="102" t="s">
        <v>53</v>
      </c>
      <c r="F32" s="107">
        <v>1</v>
      </c>
      <c r="G32" s="102">
        <v>2</v>
      </c>
      <c r="H32" s="102">
        <v>2</v>
      </c>
      <c r="I32" s="89"/>
    </row>
    <row r="33" s="74" customFormat="1" ht="23.25" customHeight="1" spans="1:9">
      <c r="A33" s="102"/>
      <c r="B33" s="118"/>
      <c r="C33" s="111"/>
      <c r="D33" s="106" t="s">
        <v>89</v>
      </c>
      <c r="E33" s="102" t="s">
        <v>53</v>
      </c>
      <c r="F33" s="107">
        <v>1</v>
      </c>
      <c r="G33" s="102">
        <v>2</v>
      </c>
      <c r="H33" s="102">
        <v>2</v>
      </c>
      <c r="I33" s="89"/>
    </row>
    <row r="34" s="74" customFormat="1" ht="23.25" customHeight="1" spans="1:9">
      <c r="A34" s="102"/>
      <c r="B34" s="118"/>
      <c r="C34" s="111"/>
      <c r="D34" s="106" t="s">
        <v>90</v>
      </c>
      <c r="E34" s="102" t="s">
        <v>53</v>
      </c>
      <c r="F34" s="107">
        <v>1</v>
      </c>
      <c r="G34" s="102">
        <v>2</v>
      </c>
      <c r="H34" s="102">
        <v>2</v>
      </c>
      <c r="I34" s="89"/>
    </row>
    <row r="35" s="74" customFormat="1" ht="23.25" customHeight="1" spans="1:9">
      <c r="A35" s="102"/>
      <c r="B35" s="118"/>
      <c r="C35" s="111"/>
      <c r="D35" s="106" t="s">
        <v>91</v>
      </c>
      <c r="E35" s="102" t="s">
        <v>53</v>
      </c>
      <c r="F35" s="107">
        <v>1</v>
      </c>
      <c r="G35" s="102">
        <v>2</v>
      </c>
      <c r="H35" s="102">
        <v>2</v>
      </c>
      <c r="I35" s="89"/>
    </row>
    <row r="36" s="74" customFormat="1" ht="23.25" customHeight="1" spans="1:9">
      <c r="A36" s="102"/>
      <c r="B36" s="118"/>
      <c r="C36" s="111"/>
      <c r="D36" s="106" t="s">
        <v>92</v>
      </c>
      <c r="E36" s="102" t="s">
        <v>76</v>
      </c>
      <c r="F36" s="107">
        <v>1</v>
      </c>
      <c r="G36" s="102">
        <v>2</v>
      </c>
      <c r="H36" s="102">
        <v>2</v>
      </c>
      <c r="I36" s="89"/>
    </row>
    <row r="37" s="74" customFormat="1" ht="23.25" customHeight="1" spans="1:9">
      <c r="A37" s="102"/>
      <c r="B37" s="118"/>
      <c r="C37" s="111"/>
      <c r="D37" s="106" t="s">
        <v>93</v>
      </c>
      <c r="E37" s="102" t="s">
        <v>94</v>
      </c>
      <c r="F37" s="107">
        <v>1</v>
      </c>
      <c r="G37" s="102">
        <v>2</v>
      </c>
      <c r="H37" s="102">
        <v>2</v>
      </c>
      <c r="I37" s="89"/>
    </row>
    <row r="38" s="74" customFormat="1" ht="23.25" customHeight="1" spans="1:9">
      <c r="A38" s="102"/>
      <c r="B38" s="118"/>
      <c r="C38" s="111"/>
      <c r="D38" s="106" t="s">
        <v>95</v>
      </c>
      <c r="E38" s="102" t="s">
        <v>94</v>
      </c>
      <c r="F38" s="107">
        <v>1</v>
      </c>
      <c r="G38" s="102">
        <v>2</v>
      </c>
      <c r="H38" s="102">
        <v>2</v>
      </c>
      <c r="I38" s="89"/>
    </row>
    <row r="39" s="74" customFormat="1" ht="23.25" customHeight="1" spans="1:9">
      <c r="A39" s="102"/>
      <c r="B39" s="118"/>
      <c r="C39" s="111"/>
      <c r="D39" s="106" t="s">
        <v>96</v>
      </c>
      <c r="E39" s="102" t="s">
        <v>94</v>
      </c>
      <c r="F39" s="107">
        <v>1</v>
      </c>
      <c r="G39" s="102">
        <v>2</v>
      </c>
      <c r="H39" s="102">
        <v>2</v>
      </c>
      <c r="I39" s="89"/>
    </row>
    <row r="40" s="74" customFormat="1" ht="23.25" customHeight="1" spans="1:9">
      <c r="A40" s="102"/>
      <c r="B40" s="118"/>
      <c r="C40" s="111"/>
      <c r="D40" s="106" t="s">
        <v>97</v>
      </c>
      <c r="E40" s="102" t="s">
        <v>94</v>
      </c>
      <c r="F40" s="107">
        <v>1</v>
      </c>
      <c r="G40" s="102">
        <v>2</v>
      </c>
      <c r="H40" s="102">
        <v>2</v>
      </c>
      <c r="I40" s="89"/>
    </row>
    <row r="41" s="74" customFormat="1" ht="23.25" customHeight="1" spans="1:9">
      <c r="A41" s="102"/>
      <c r="B41" s="118"/>
      <c r="C41" s="119"/>
      <c r="D41" s="106" t="s">
        <v>98</v>
      </c>
      <c r="E41" s="102" t="s">
        <v>99</v>
      </c>
      <c r="F41" s="107">
        <v>1</v>
      </c>
      <c r="G41" s="102">
        <v>2</v>
      </c>
      <c r="H41" s="102">
        <v>2</v>
      </c>
      <c r="I41" s="89"/>
    </row>
    <row r="42" s="74" customFormat="1" ht="23.25" customHeight="1" spans="1:9">
      <c r="A42" s="102"/>
      <c r="B42" s="118"/>
      <c r="C42" s="102" t="s">
        <v>100</v>
      </c>
      <c r="D42" s="106" t="s">
        <v>101</v>
      </c>
      <c r="E42" s="102" t="s">
        <v>102</v>
      </c>
      <c r="F42" s="107">
        <v>0</v>
      </c>
      <c r="G42" s="102">
        <v>2</v>
      </c>
      <c r="H42" s="102">
        <v>2</v>
      </c>
      <c r="I42" s="89"/>
    </row>
    <row r="43" s="74" customFormat="1" ht="23.25" customHeight="1" spans="1:9">
      <c r="A43" s="102"/>
      <c r="B43" s="118"/>
      <c r="C43" s="102"/>
      <c r="D43" s="106" t="s">
        <v>103</v>
      </c>
      <c r="E43" s="102" t="s">
        <v>53</v>
      </c>
      <c r="F43" s="107">
        <v>1</v>
      </c>
      <c r="G43" s="102">
        <v>2</v>
      </c>
      <c r="H43" s="102">
        <v>2</v>
      </c>
      <c r="I43" s="89"/>
    </row>
    <row r="44" s="74" customFormat="1" ht="23.25" customHeight="1" spans="1:9">
      <c r="A44" s="102"/>
      <c r="B44" s="118"/>
      <c r="C44" s="105" t="s">
        <v>104</v>
      </c>
      <c r="D44" s="120" t="s">
        <v>105</v>
      </c>
      <c r="E44" s="102" t="s">
        <v>106</v>
      </c>
      <c r="F44" s="107">
        <v>1</v>
      </c>
      <c r="G44" s="102">
        <v>4</v>
      </c>
      <c r="H44" s="102">
        <v>4</v>
      </c>
      <c r="I44" s="89"/>
    </row>
    <row r="45" s="74" customFormat="1" ht="23.25" customHeight="1" spans="1:9">
      <c r="A45" s="102"/>
      <c r="B45" s="121"/>
      <c r="C45" s="112"/>
      <c r="D45" s="120" t="s">
        <v>107</v>
      </c>
      <c r="E45" s="102" t="s">
        <v>108</v>
      </c>
      <c r="F45" s="107">
        <v>1</v>
      </c>
      <c r="G45" s="102">
        <v>4</v>
      </c>
      <c r="H45" s="102">
        <v>4</v>
      </c>
      <c r="I45" s="89"/>
    </row>
    <row r="46" s="74" customFormat="1" ht="23.25" customHeight="1" spans="1:9">
      <c r="A46" s="102"/>
      <c r="B46" s="122" t="s">
        <v>109</v>
      </c>
      <c r="C46" s="114" t="s">
        <v>110</v>
      </c>
      <c r="D46" s="106" t="s">
        <v>111</v>
      </c>
      <c r="E46" s="102" t="s">
        <v>112</v>
      </c>
      <c r="F46" s="107">
        <v>1</v>
      </c>
      <c r="G46" s="102">
        <v>3</v>
      </c>
      <c r="H46" s="102">
        <v>3</v>
      </c>
      <c r="I46" s="89"/>
    </row>
    <row r="47" s="74" customFormat="1" ht="23.25" customHeight="1" spans="1:9">
      <c r="A47" s="102"/>
      <c r="B47" s="110"/>
      <c r="C47" s="115" t="s">
        <v>113</v>
      </c>
      <c r="D47" s="106" t="s">
        <v>114</v>
      </c>
      <c r="E47" s="102" t="s">
        <v>112</v>
      </c>
      <c r="F47" s="107">
        <v>1</v>
      </c>
      <c r="G47" s="102">
        <v>3</v>
      </c>
      <c r="H47" s="102">
        <v>3</v>
      </c>
      <c r="I47" s="89"/>
    </row>
    <row r="48" s="74" customFormat="1" ht="23.25" customHeight="1" spans="1:9">
      <c r="A48" s="102"/>
      <c r="B48" s="110"/>
      <c r="C48" s="105" t="s">
        <v>115</v>
      </c>
      <c r="D48" s="123" t="s">
        <v>116</v>
      </c>
      <c r="E48" s="102" t="s">
        <v>112</v>
      </c>
      <c r="F48" s="107">
        <v>1</v>
      </c>
      <c r="G48" s="102">
        <v>4</v>
      </c>
      <c r="H48" s="102">
        <v>4</v>
      </c>
      <c r="I48" s="89"/>
    </row>
    <row r="49" s="74" customFormat="1" ht="23.25" customHeight="1" spans="1:9">
      <c r="A49" s="102"/>
      <c r="B49" s="102" t="s">
        <v>117</v>
      </c>
      <c r="C49" s="124" t="s">
        <v>118</v>
      </c>
      <c r="D49" s="123" t="s">
        <v>119</v>
      </c>
      <c r="E49" s="102" t="s">
        <v>120</v>
      </c>
      <c r="F49" s="107">
        <v>0.95</v>
      </c>
      <c r="G49" s="102">
        <v>10</v>
      </c>
      <c r="H49" s="102">
        <v>10</v>
      </c>
      <c r="I49" s="89"/>
    </row>
    <row r="50" s="74" customFormat="1" ht="23.25" customHeight="1" spans="1:9">
      <c r="A50" s="85" t="s">
        <v>121</v>
      </c>
      <c r="B50" s="125"/>
      <c r="C50" s="125"/>
      <c r="D50" s="125"/>
      <c r="E50" s="125"/>
      <c r="F50" s="125"/>
      <c r="G50" s="86"/>
      <c r="H50" s="82">
        <f>SUM(H13:H49)+I4</f>
        <v>97.1</v>
      </c>
      <c r="I50" s="82" t="s">
        <v>122</v>
      </c>
    </row>
    <row r="51" s="74" customFormat="1" ht="23.25" customHeight="1" spans="1:9">
      <c r="A51" s="126" t="s">
        <v>123</v>
      </c>
      <c r="B51" s="127"/>
      <c r="C51" s="127"/>
      <c r="D51" s="127"/>
      <c r="E51" s="128"/>
      <c r="F51" s="127"/>
      <c r="G51" s="127"/>
      <c r="H51" s="127"/>
      <c r="I51" s="135"/>
    </row>
    <row r="52" s="74" customFormat="1" ht="13.5" spans="5:5">
      <c r="E52" s="75"/>
    </row>
    <row r="53" s="74" customFormat="1" ht="13.5" spans="5:5">
      <c r="E53" s="75"/>
    </row>
    <row r="54" s="74" customFormat="1" ht="13.5" spans="5:5">
      <c r="E54" s="75"/>
    </row>
    <row r="55" s="74" customFormat="1" ht="13.5" spans="5:5">
      <c r="E55" s="75"/>
    </row>
    <row r="56" s="74" customFormat="1" spans="5:16381">
      <c r="E56" s="75"/>
      <c r="XEY56" s="76"/>
      <c r="XEZ56" s="76"/>
      <c r="XFA56" s="76"/>
    </row>
  </sheetData>
  <mergeCells count="29">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A50:G50"/>
    <mergeCell ref="A51:I51"/>
    <mergeCell ref="A3:A6"/>
    <mergeCell ref="A7:A11"/>
    <mergeCell ref="A12:A49"/>
    <mergeCell ref="B13:B22"/>
    <mergeCell ref="B23:B45"/>
    <mergeCell ref="B46:B48"/>
    <mergeCell ref="C13:C16"/>
    <mergeCell ref="C17:C18"/>
    <mergeCell ref="C23:C41"/>
    <mergeCell ref="C42:C43"/>
    <mergeCell ref="C44:C45"/>
  </mergeCells>
  <printOptions horizontalCentered="1"/>
  <pageMargins left="0.751388888888889" right="0.751388888888889" top="1" bottom="1" header="0.5" footer="0.5"/>
  <pageSetup paperSize="9" scale="7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F11" sqref="F11"/>
    </sheetView>
  </sheetViews>
  <sheetFormatPr defaultColWidth="9" defaultRowHeight="13.5"/>
  <cols>
    <col min="1" max="1" width="8.125" style="17" customWidth="1"/>
    <col min="2" max="2" width="26.85" customWidth="1"/>
    <col min="3" max="3" width="20.0916666666667" customWidth="1"/>
    <col min="4" max="4" width="12.625" customWidth="1"/>
    <col min="5" max="5" width="14.7666666666667" customWidth="1"/>
    <col min="6" max="6" width="13.25" customWidth="1"/>
    <col min="7" max="11" width="12.625" customWidth="1"/>
  </cols>
  <sheetData>
    <row r="1" ht="57" customHeight="1" spans="1:11">
      <c r="A1" s="18" t="s">
        <v>124</v>
      </c>
      <c r="B1" s="18"/>
      <c r="C1" s="18"/>
      <c r="D1" s="18"/>
      <c r="E1" s="18"/>
      <c r="F1" s="18"/>
      <c r="G1" s="18"/>
      <c r="H1" s="18"/>
      <c r="I1" s="18"/>
      <c r="J1" s="18"/>
      <c r="K1" s="18"/>
    </row>
    <row r="2" s="16" customFormat="1" ht="30" customHeight="1" spans="1:11">
      <c r="A2" s="59" t="s">
        <v>125</v>
      </c>
      <c r="B2" s="60" t="s">
        <v>126</v>
      </c>
      <c r="C2" s="61" t="s">
        <v>127</v>
      </c>
      <c r="D2" s="60" t="s">
        <v>128</v>
      </c>
      <c r="E2" s="60"/>
      <c r="F2" s="60"/>
      <c r="G2" s="60"/>
      <c r="H2" s="60"/>
      <c r="I2" s="60"/>
      <c r="J2" s="59" t="s">
        <v>129</v>
      </c>
      <c r="K2" s="59" t="s">
        <v>130</v>
      </c>
    </row>
    <row r="3" s="16" customFormat="1" ht="30" customHeight="1" spans="1:11">
      <c r="A3" s="62"/>
      <c r="B3" s="60"/>
      <c r="C3" s="61"/>
      <c r="D3" s="60" t="s">
        <v>23</v>
      </c>
      <c r="E3" s="60"/>
      <c r="F3" s="60"/>
      <c r="G3" s="60"/>
      <c r="H3" s="60" t="s">
        <v>131</v>
      </c>
      <c r="I3" s="60" t="s">
        <v>132</v>
      </c>
      <c r="J3" s="62"/>
      <c r="K3" s="62"/>
    </row>
    <row r="4" s="16" customFormat="1" ht="30" customHeight="1" spans="1:11">
      <c r="A4" s="63"/>
      <c r="B4" s="60"/>
      <c r="C4" s="61"/>
      <c r="D4" s="61" t="s">
        <v>133</v>
      </c>
      <c r="E4" s="60" t="s">
        <v>134</v>
      </c>
      <c r="F4" s="60" t="s">
        <v>135</v>
      </c>
      <c r="G4" s="60" t="s">
        <v>136</v>
      </c>
      <c r="H4" s="60"/>
      <c r="I4" s="61"/>
      <c r="J4" s="63"/>
      <c r="K4" s="62"/>
    </row>
    <row r="5" ht="30" customHeight="1" spans="1:11">
      <c r="A5" s="27">
        <v>1</v>
      </c>
      <c r="B5" s="64" t="s">
        <v>137</v>
      </c>
      <c r="C5" s="27" t="s">
        <v>20</v>
      </c>
      <c r="D5" s="65">
        <f>SUM(E5:G5)</f>
        <v>30</v>
      </c>
      <c r="E5" s="66">
        <v>30</v>
      </c>
      <c r="F5" s="66"/>
      <c r="G5" s="66"/>
      <c r="H5" s="65">
        <v>19.5</v>
      </c>
      <c r="I5" s="71">
        <f>H5/D5</f>
        <v>0.65</v>
      </c>
      <c r="J5" s="27">
        <v>96.5</v>
      </c>
      <c r="K5" s="14"/>
    </row>
    <row r="6" ht="30" customHeight="1" spans="1:11">
      <c r="A6" s="27">
        <v>2</v>
      </c>
      <c r="B6" s="67" t="s">
        <v>138</v>
      </c>
      <c r="C6" s="27" t="s">
        <v>20</v>
      </c>
      <c r="D6" s="65">
        <f t="shared" ref="D6:D13" si="0">SUM(E6:G6)</f>
        <v>3227.51</v>
      </c>
      <c r="E6" s="65">
        <v>2340</v>
      </c>
      <c r="F6" s="65">
        <v>887.51</v>
      </c>
      <c r="G6" s="65"/>
      <c r="H6" s="65">
        <v>2003.71</v>
      </c>
      <c r="I6" s="71">
        <f t="shared" ref="I6:I14" si="1">H6/D6</f>
        <v>0.620822243773063</v>
      </c>
      <c r="J6" s="27">
        <v>90.7</v>
      </c>
      <c r="K6" s="14"/>
    </row>
    <row r="7" ht="30" customHeight="1" spans="1:11">
      <c r="A7" s="27">
        <v>3</v>
      </c>
      <c r="B7" s="67" t="s">
        <v>139</v>
      </c>
      <c r="C7" s="27" t="s">
        <v>20</v>
      </c>
      <c r="D7" s="65">
        <f t="shared" si="0"/>
        <v>853</v>
      </c>
      <c r="E7" s="65">
        <v>853</v>
      </c>
      <c r="F7" s="65"/>
      <c r="G7" s="65"/>
      <c r="H7" s="65">
        <v>853</v>
      </c>
      <c r="I7" s="71">
        <f t="shared" si="1"/>
        <v>1</v>
      </c>
      <c r="J7" s="27">
        <v>100</v>
      </c>
      <c r="K7" s="14"/>
    </row>
    <row r="8" ht="30" customHeight="1" spans="1:11">
      <c r="A8" s="27">
        <v>4</v>
      </c>
      <c r="B8" s="67" t="s">
        <v>140</v>
      </c>
      <c r="C8" s="27" t="s">
        <v>20</v>
      </c>
      <c r="D8" s="65">
        <f t="shared" si="0"/>
        <v>371.69</v>
      </c>
      <c r="E8" s="65">
        <v>250</v>
      </c>
      <c r="F8" s="65">
        <v>121.69</v>
      </c>
      <c r="G8" s="65"/>
      <c r="H8" s="65">
        <v>343.48</v>
      </c>
      <c r="I8" s="71">
        <f t="shared" si="1"/>
        <v>0.924103419516264</v>
      </c>
      <c r="J8" s="27">
        <v>87.41</v>
      </c>
      <c r="K8" s="14"/>
    </row>
    <row r="9" ht="30" customHeight="1" spans="1:11">
      <c r="A9" s="27">
        <v>5</v>
      </c>
      <c r="B9" s="68" t="s">
        <v>141</v>
      </c>
      <c r="C9" s="27" t="s">
        <v>20</v>
      </c>
      <c r="D9" s="65">
        <f t="shared" si="0"/>
        <v>448.07</v>
      </c>
      <c r="E9" s="65">
        <v>300</v>
      </c>
      <c r="F9" s="65">
        <v>148.07</v>
      </c>
      <c r="G9" s="65"/>
      <c r="H9" s="65">
        <v>120.3</v>
      </c>
      <c r="I9" s="71">
        <f t="shared" si="1"/>
        <v>0.268484834958823</v>
      </c>
      <c r="J9" s="27">
        <v>92.69</v>
      </c>
      <c r="K9" s="14"/>
    </row>
    <row r="10" ht="30" customHeight="1" spans="1:11">
      <c r="A10" s="27">
        <v>6</v>
      </c>
      <c r="B10" s="68" t="s">
        <v>142</v>
      </c>
      <c r="C10" s="27" t="s">
        <v>20</v>
      </c>
      <c r="D10" s="65">
        <f t="shared" si="0"/>
        <v>231.35</v>
      </c>
      <c r="E10" s="65">
        <v>220</v>
      </c>
      <c r="F10" s="65">
        <v>11.35</v>
      </c>
      <c r="G10" s="65"/>
      <c r="H10" s="65">
        <v>230.42</v>
      </c>
      <c r="I10" s="71">
        <f t="shared" si="1"/>
        <v>0.995980116706289</v>
      </c>
      <c r="J10" s="27">
        <v>99.96</v>
      </c>
      <c r="K10" s="14"/>
    </row>
    <row r="11" ht="30" customHeight="1" spans="1:11">
      <c r="A11" s="27">
        <v>7</v>
      </c>
      <c r="B11" s="68" t="s">
        <v>143</v>
      </c>
      <c r="C11" s="27" t="s">
        <v>20</v>
      </c>
      <c r="D11" s="65">
        <f t="shared" si="0"/>
        <v>535.24</v>
      </c>
      <c r="E11" s="65">
        <v>450</v>
      </c>
      <c r="F11" s="65">
        <v>85.24</v>
      </c>
      <c r="G11" s="65"/>
      <c r="H11" s="65">
        <v>451.56</v>
      </c>
      <c r="I11" s="71">
        <f t="shared" si="1"/>
        <v>0.843658919363276</v>
      </c>
      <c r="J11" s="27">
        <v>98.44</v>
      </c>
      <c r="K11" s="14"/>
    </row>
    <row r="12" ht="40.5" spans="1:11">
      <c r="A12" s="27">
        <v>8</v>
      </c>
      <c r="B12" s="68" t="s">
        <v>144</v>
      </c>
      <c r="C12" s="27" t="s">
        <v>20</v>
      </c>
      <c r="D12" s="65">
        <f t="shared" si="0"/>
        <v>1048.26</v>
      </c>
      <c r="E12" s="65">
        <v>950</v>
      </c>
      <c r="F12" s="65">
        <v>98.26</v>
      </c>
      <c r="G12" s="65"/>
      <c r="H12" s="65">
        <v>1048.26</v>
      </c>
      <c r="I12" s="71">
        <f t="shared" si="1"/>
        <v>1</v>
      </c>
      <c r="J12" s="27">
        <v>100</v>
      </c>
      <c r="K12" s="14"/>
    </row>
    <row r="13" ht="30" customHeight="1" spans="1:11">
      <c r="A13" s="27">
        <v>9</v>
      </c>
      <c r="B13" s="67" t="s">
        <v>145</v>
      </c>
      <c r="C13" s="27" t="s">
        <v>20</v>
      </c>
      <c r="D13" s="65">
        <f t="shared" si="0"/>
        <v>285.16</v>
      </c>
      <c r="E13" s="65">
        <v>250</v>
      </c>
      <c r="F13" s="65">
        <v>35.16</v>
      </c>
      <c r="G13" s="65"/>
      <c r="H13" s="65">
        <v>284.41</v>
      </c>
      <c r="I13" s="71">
        <f t="shared" si="1"/>
        <v>0.997369897601347</v>
      </c>
      <c r="J13" s="27">
        <v>99.97</v>
      </c>
      <c r="K13" s="14"/>
    </row>
    <row r="14" s="58" customFormat="1" ht="30" customHeight="1" spans="1:11">
      <c r="A14" s="61"/>
      <c r="B14" s="61" t="s">
        <v>146</v>
      </c>
      <c r="C14" s="69"/>
      <c r="D14" s="70">
        <f>SUM(D5:D13)</f>
        <v>7030.28</v>
      </c>
      <c r="E14" s="70">
        <f>SUM(E5:E13)</f>
        <v>5643</v>
      </c>
      <c r="F14" s="70">
        <f>SUM(F5:F13)</f>
        <v>1387.28</v>
      </c>
      <c r="G14" s="70"/>
      <c r="H14" s="70">
        <f>SUM(H5:H13)</f>
        <v>5354.64</v>
      </c>
      <c r="I14" s="72">
        <f t="shared" si="1"/>
        <v>0.761653874383382</v>
      </c>
      <c r="J14" s="73">
        <f>AVERAGE(J5:J13)</f>
        <v>96.1855555555556</v>
      </c>
      <c r="K14" s="69"/>
    </row>
  </sheetData>
  <mergeCells count="10">
    <mergeCell ref="A1:K1"/>
    <mergeCell ref="D2:I2"/>
    <mergeCell ref="D3:G3"/>
    <mergeCell ref="A2:A4"/>
    <mergeCell ref="B2:B4"/>
    <mergeCell ref="C2:C4"/>
    <mergeCell ref="H3:H4"/>
    <mergeCell ref="I3:I4"/>
    <mergeCell ref="J2:J4"/>
    <mergeCell ref="K2:K4"/>
  </mergeCells>
  <printOptions horizontalCentered="1"/>
  <pageMargins left="0.751388888888889" right="0.751388888888889" top="1" bottom="1" header="0.5" footer="0.5"/>
  <pageSetup paperSize="9" scale="8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R12" sqref="R12"/>
    </sheetView>
  </sheetViews>
  <sheetFormatPr defaultColWidth="9" defaultRowHeight="13.5"/>
  <cols>
    <col min="1" max="1" width="5.25" customWidth="1"/>
    <col min="3" max="3" width="8.99166666666667"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39.7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148</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SUM(E7:E9)</f>
        <v>30</v>
      </c>
      <c r="F6" s="42">
        <f>SUM(F7:G9)</f>
        <v>30</v>
      </c>
      <c r="G6" s="42"/>
      <c r="H6" s="42">
        <f>SUM(H7:I9)</f>
        <v>19.5</v>
      </c>
      <c r="I6" s="42"/>
      <c r="J6" s="2">
        <v>10</v>
      </c>
      <c r="K6" s="2"/>
      <c r="L6" s="40">
        <f>H6/F6</f>
        <v>0.65</v>
      </c>
      <c r="M6" s="40"/>
      <c r="N6" s="2">
        <v>6.5</v>
      </c>
    </row>
    <row r="7" ht="15" customHeight="1" spans="1:14">
      <c r="A7" s="2"/>
      <c r="B7" s="2"/>
      <c r="C7" s="2" t="s">
        <v>154</v>
      </c>
      <c r="D7" s="2"/>
      <c r="E7" s="42">
        <v>30</v>
      </c>
      <c r="F7" s="42">
        <v>30</v>
      </c>
      <c r="G7" s="42"/>
      <c r="H7" s="42">
        <v>19.5</v>
      </c>
      <c r="I7" s="42"/>
      <c r="J7" s="2" t="s">
        <v>30</v>
      </c>
      <c r="K7" s="2"/>
      <c r="L7" s="2"/>
      <c r="M7" s="2"/>
      <c r="N7" s="2" t="s">
        <v>30</v>
      </c>
    </row>
    <row r="8" ht="15" customHeight="1" spans="1:14">
      <c r="A8" s="2"/>
      <c r="B8" s="2"/>
      <c r="C8" s="2" t="s">
        <v>155</v>
      </c>
      <c r="D8" s="2"/>
      <c r="E8" s="42"/>
      <c r="F8" s="42"/>
      <c r="G8" s="42"/>
      <c r="H8" s="42"/>
      <c r="I8" s="4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50" customHeight="1" spans="1:14">
      <c r="A11" s="2"/>
      <c r="B11" s="33" t="s">
        <v>158</v>
      </c>
      <c r="C11" s="33"/>
      <c r="D11" s="33"/>
      <c r="E11" s="33"/>
      <c r="F11" s="33"/>
      <c r="G11" s="33"/>
      <c r="H11" s="33" t="s">
        <v>159</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15" customHeight="1" spans="1:14">
      <c r="A13" s="34"/>
      <c r="B13" s="35" t="s">
        <v>161</v>
      </c>
      <c r="C13" s="35" t="s">
        <v>162</v>
      </c>
      <c r="D13" s="36" t="s">
        <v>163</v>
      </c>
      <c r="E13" s="36"/>
      <c r="F13" s="36"/>
      <c r="G13" s="35" t="s">
        <v>164</v>
      </c>
      <c r="H13" s="47" t="s">
        <v>165</v>
      </c>
      <c r="I13" s="35">
        <v>6.25</v>
      </c>
      <c r="J13" s="35"/>
      <c r="K13" s="35">
        <v>6.25</v>
      </c>
      <c r="L13" s="35"/>
      <c r="M13" s="35"/>
      <c r="N13" s="35"/>
    </row>
    <row r="14" ht="15" customHeight="1" spans="1:14">
      <c r="A14" s="34"/>
      <c r="B14" s="35"/>
      <c r="C14" s="35"/>
      <c r="D14" s="36" t="s">
        <v>166</v>
      </c>
      <c r="E14" s="36"/>
      <c r="F14" s="36"/>
      <c r="G14" s="35" t="s">
        <v>167</v>
      </c>
      <c r="H14" s="47" t="s">
        <v>168</v>
      </c>
      <c r="I14" s="35">
        <v>6.25</v>
      </c>
      <c r="J14" s="35"/>
      <c r="K14" s="35">
        <v>6.25</v>
      </c>
      <c r="L14" s="35"/>
      <c r="M14" s="35"/>
      <c r="N14" s="35"/>
    </row>
    <row r="15" ht="15" customHeight="1" spans="1:14">
      <c r="A15" s="34"/>
      <c r="B15" s="35"/>
      <c r="C15" s="35"/>
      <c r="D15" s="36" t="s">
        <v>169</v>
      </c>
      <c r="E15" s="36"/>
      <c r="F15" s="36"/>
      <c r="G15" s="35" t="s">
        <v>170</v>
      </c>
      <c r="H15" s="47" t="s">
        <v>171</v>
      </c>
      <c r="I15" s="35">
        <v>6.25</v>
      </c>
      <c r="J15" s="35"/>
      <c r="K15" s="35">
        <v>6.25</v>
      </c>
      <c r="L15" s="35"/>
      <c r="M15" s="35"/>
      <c r="N15" s="35"/>
    </row>
    <row r="16" ht="15" customHeight="1" spans="1:14">
      <c r="A16" s="34"/>
      <c r="B16" s="35"/>
      <c r="C16" s="35"/>
      <c r="D16" s="36" t="s">
        <v>172</v>
      </c>
      <c r="E16" s="36"/>
      <c r="F16" s="36"/>
      <c r="G16" s="35" t="s">
        <v>167</v>
      </c>
      <c r="H16" s="47" t="s">
        <v>168</v>
      </c>
      <c r="I16" s="35">
        <v>6.25</v>
      </c>
      <c r="J16" s="35"/>
      <c r="K16" s="35">
        <v>6.25</v>
      </c>
      <c r="L16" s="35"/>
      <c r="M16" s="35"/>
      <c r="N16" s="35"/>
    </row>
    <row r="17" ht="15" customHeight="1" spans="1:14">
      <c r="A17" s="34"/>
      <c r="B17" s="35"/>
      <c r="C17" s="35" t="s">
        <v>173</v>
      </c>
      <c r="D17" s="36" t="s">
        <v>174</v>
      </c>
      <c r="E17" s="36"/>
      <c r="F17" s="36"/>
      <c r="G17" s="35" t="s">
        <v>53</v>
      </c>
      <c r="H17" s="38">
        <v>1</v>
      </c>
      <c r="I17" s="35">
        <v>6.25</v>
      </c>
      <c r="J17" s="35"/>
      <c r="K17" s="35">
        <v>6.25</v>
      </c>
      <c r="L17" s="35"/>
      <c r="M17" s="35"/>
      <c r="N17" s="35"/>
    </row>
    <row r="18" ht="15" customHeight="1" spans="1:14">
      <c r="A18" s="34"/>
      <c r="B18" s="35"/>
      <c r="C18" s="35"/>
      <c r="D18" s="36" t="s">
        <v>175</v>
      </c>
      <c r="E18" s="36"/>
      <c r="F18" s="36"/>
      <c r="G18" s="35" t="s">
        <v>53</v>
      </c>
      <c r="H18" s="38">
        <v>1</v>
      </c>
      <c r="I18" s="35">
        <v>6.25</v>
      </c>
      <c r="J18" s="35"/>
      <c r="K18" s="35">
        <v>6.25</v>
      </c>
      <c r="L18" s="35"/>
      <c r="M18" s="35"/>
      <c r="N18" s="35"/>
    </row>
    <row r="19" ht="15" customHeight="1" spans="1:14">
      <c r="A19" s="34"/>
      <c r="B19" s="35"/>
      <c r="C19" s="35" t="s">
        <v>176</v>
      </c>
      <c r="D19" s="36" t="s">
        <v>177</v>
      </c>
      <c r="E19" s="36"/>
      <c r="F19" s="36"/>
      <c r="G19" s="35" t="s">
        <v>94</v>
      </c>
      <c r="H19" s="38">
        <v>1</v>
      </c>
      <c r="I19" s="35">
        <v>6.25</v>
      </c>
      <c r="J19" s="35"/>
      <c r="K19" s="35">
        <v>6.25</v>
      </c>
      <c r="L19" s="35"/>
      <c r="M19" s="35"/>
      <c r="N19" s="35"/>
    </row>
    <row r="20" ht="15" customHeight="1" spans="1:14">
      <c r="A20" s="34"/>
      <c r="B20" s="35"/>
      <c r="C20" s="35" t="s">
        <v>178</v>
      </c>
      <c r="D20" s="36" t="s">
        <v>179</v>
      </c>
      <c r="E20" s="36"/>
      <c r="F20" s="36"/>
      <c r="G20" s="35" t="s">
        <v>99</v>
      </c>
      <c r="H20" s="38">
        <v>1</v>
      </c>
      <c r="I20" s="35">
        <v>6.25</v>
      </c>
      <c r="J20" s="35"/>
      <c r="K20" s="35">
        <v>6.25</v>
      </c>
      <c r="L20" s="35"/>
      <c r="M20" s="35"/>
      <c r="N20" s="35"/>
    </row>
    <row r="21" ht="15" customHeight="1" spans="1:14">
      <c r="A21" s="34"/>
      <c r="B21" s="35" t="s">
        <v>180</v>
      </c>
      <c r="C21" s="35" t="s">
        <v>181</v>
      </c>
      <c r="D21" s="36" t="s">
        <v>182</v>
      </c>
      <c r="E21" s="36"/>
      <c r="F21" s="36"/>
      <c r="G21" s="35" t="s">
        <v>183</v>
      </c>
      <c r="H21" s="38">
        <v>1</v>
      </c>
      <c r="I21" s="35">
        <v>7.5</v>
      </c>
      <c r="J21" s="35"/>
      <c r="K21" s="35">
        <v>7.5</v>
      </c>
      <c r="L21" s="35"/>
      <c r="M21" s="35"/>
      <c r="N21" s="35"/>
    </row>
    <row r="22" ht="15" customHeight="1" spans="1:14">
      <c r="A22" s="34"/>
      <c r="B22" s="35"/>
      <c r="C22" s="35"/>
      <c r="D22" s="36" t="s">
        <v>184</v>
      </c>
      <c r="E22" s="36"/>
      <c r="F22" s="36"/>
      <c r="G22" s="35" t="s">
        <v>53</v>
      </c>
      <c r="H22" s="38">
        <v>1</v>
      </c>
      <c r="I22" s="35">
        <v>7.5</v>
      </c>
      <c r="J22" s="35"/>
      <c r="K22" s="35">
        <v>7.5</v>
      </c>
      <c r="L22" s="35"/>
      <c r="M22" s="35"/>
      <c r="N22" s="35"/>
    </row>
    <row r="23" ht="15" customHeight="1" spans="1:14">
      <c r="A23" s="34"/>
      <c r="B23" s="35"/>
      <c r="C23" s="35" t="s">
        <v>185</v>
      </c>
      <c r="D23" s="36" t="s">
        <v>186</v>
      </c>
      <c r="E23" s="36"/>
      <c r="F23" s="36"/>
      <c r="G23" s="35" t="s">
        <v>53</v>
      </c>
      <c r="H23" s="38">
        <v>1</v>
      </c>
      <c r="I23" s="35">
        <v>7.5</v>
      </c>
      <c r="J23" s="35"/>
      <c r="K23" s="35">
        <v>7.5</v>
      </c>
      <c r="L23" s="35"/>
      <c r="M23" s="35"/>
      <c r="N23" s="35"/>
    </row>
    <row r="24" ht="15" customHeight="1" spans="1:14">
      <c r="A24" s="34"/>
      <c r="B24" s="35"/>
      <c r="C24" s="35"/>
      <c r="D24" s="36" t="s">
        <v>187</v>
      </c>
      <c r="E24" s="36"/>
      <c r="F24" s="36"/>
      <c r="G24" s="35" t="s">
        <v>62</v>
      </c>
      <c r="H24" s="38">
        <v>1</v>
      </c>
      <c r="I24" s="35">
        <v>7.5</v>
      </c>
      <c r="J24" s="35"/>
      <c r="K24" s="35">
        <v>7.5</v>
      </c>
      <c r="L24" s="35"/>
      <c r="M24" s="35"/>
      <c r="N24" s="35"/>
    </row>
    <row r="25" ht="15" customHeight="1" spans="1:14">
      <c r="A25" s="34"/>
      <c r="B25" s="35" t="s">
        <v>188</v>
      </c>
      <c r="C25" s="35" t="s">
        <v>189</v>
      </c>
      <c r="D25" s="36" t="s">
        <v>190</v>
      </c>
      <c r="E25" s="36"/>
      <c r="F25" s="36"/>
      <c r="G25" s="35" t="s">
        <v>76</v>
      </c>
      <c r="H25" s="38">
        <v>0.98</v>
      </c>
      <c r="I25" s="35">
        <v>5</v>
      </c>
      <c r="J25" s="35"/>
      <c r="K25" s="35">
        <v>5</v>
      </c>
      <c r="L25" s="35"/>
      <c r="M25" s="35"/>
      <c r="N25" s="35"/>
    </row>
    <row r="26" ht="15" customHeight="1" spans="1:14">
      <c r="A26" s="34"/>
      <c r="B26" s="35"/>
      <c r="C26" s="35"/>
      <c r="D26" s="36" t="s">
        <v>191</v>
      </c>
      <c r="E26" s="36"/>
      <c r="F26" s="36"/>
      <c r="G26" s="35" t="s">
        <v>120</v>
      </c>
      <c r="H26" s="38">
        <v>0.92</v>
      </c>
      <c r="I26" s="35">
        <v>5</v>
      </c>
      <c r="J26" s="35"/>
      <c r="K26" s="35">
        <v>5</v>
      </c>
      <c r="L26" s="35"/>
      <c r="M26" s="35"/>
      <c r="N26" s="35"/>
    </row>
    <row r="27" ht="15" customHeight="1" spans="1:14">
      <c r="A27" s="39" t="s">
        <v>192</v>
      </c>
      <c r="B27" s="39"/>
      <c r="C27" s="39"/>
      <c r="D27" s="39"/>
      <c r="E27" s="39"/>
      <c r="F27" s="39"/>
      <c r="G27" s="39"/>
      <c r="H27" s="39"/>
      <c r="I27" s="39">
        <v>100</v>
      </c>
      <c r="J27" s="39"/>
      <c r="K27" s="39">
        <f>SUM(K13:K26)+N6</f>
        <v>96.5</v>
      </c>
      <c r="L27" s="39"/>
      <c r="M27" s="56" t="s">
        <v>122</v>
      </c>
      <c r="N27" s="57"/>
    </row>
    <row r="28" spans="1:14">
      <c r="A28" s="10" t="s">
        <v>193</v>
      </c>
      <c r="B28" s="11" t="s">
        <v>194</v>
      </c>
      <c r="C28" s="12"/>
      <c r="D28" s="12"/>
      <c r="E28" s="12"/>
      <c r="F28" s="12"/>
      <c r="G28" s="12"/>
      <c r="H28" s="12"/>
      <c r="I28" s="12"/>
      <c r="J28" s="12"/>
      <c r="K28" s="12"/>
      <c r="L28" s="12"/>
      <c r="M28" s="12"/>
      <c r="N28" s="15"/>
    </row>
    <row r="29" ht="15.95" customHeight="1"/>
  </sheetData>
  <mergeCells count="11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10:A11"/>
    <mergeCell ref="A12:A26"/>
    <mergeCell ref="B13:B20"/>
    <mergeCell ref="B21:B24"/>
    <mergeCell ref="B25:B26"/>
    <mergeCell ref="C13:C16"/>
    <mergeCell ref="C17:C18"/>
    <mergeCell ref="C21:C22"/>
    <mergeCell ref="C23:C24"/>
    <mergeCell ref="C25:C26"/>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5" workbookViewId="0">
      <selection activeCell="Q24" sqref="Q24"/>
    </sheetView>
  </sheetViews>
  <sheetFormatPr defaultColWidth="9" defaultRowHeight="13.5"/>
  <cols>
    <col min="1" max="1" width="5.25" customWidth="1"/>
    <col min="3" max="3" width="10.0916666666667"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44.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195</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SUM(E7:E8)</f>
        <v>3227.51</v>
      </c>
      <c r="F6" s="42">
        <f>SUM(F7:G8)</f>
        <v>3227.51</v>
      </c>
      <c r="G6" s="42"/>
      <c r="H6" s="42">
        <f>SUM(H7:I8)</f>
        <v>2003.71</v>
      </c>
      <c r="I6" s="42"/>
      <c r="J6" s="2">
        <v>10</v>
      </c>
      <c r="K6" s="2"/>
      <c r="L6" s="40">
        <f>H6/F6</f>
        <v>0.620822243773063</v>
      </c>
      <c r="M6" s="40"/>
      <c r="N6" s="2">
        <v>6.21</v>
      </c>
    </row>
    <row r="7" ht="15" customHeight="1" spans="1:14">
      <c r="A7" s="2"/>
      <c r="B7" s="2"/>
      <c r="C7" s="2" t="s">
        <v>154</v>
      </c>
      <c r="D7" s="2"/>
      <c r="E7" s="42">
        <v>2340</v>
      </c>
      <c r="F7" s="42">
        <v>2340</v>
      </c>
      <c r="G7" s="42"/>
      <c r="H7" s="42">
        <v>1116.2</v>
      </c>
      <c r="I7" s="42"/>
      <c r="J7" s="2" t="s">
        <v>30</v>
      </c>
      <c r="K7" s="2"/>
      <c r="L7" s="2"/>
      <c r="M7" s="2"/>
      <c r="N7" s="2" t="s">
        <v>30</v>
      </c>
    </row>
    <row r="8" ht="15" customHeight="1" spans="1:14">
      <c r="A8" s="2"/>
      <c r="B8" s="2"/>
      <c r="C8" s="2" t="s">
        <v>155</v>
      </c>
      <c r="D8" s="2"/>
      <c r="E8" s="42">
        <v>887.51</v>
      </c>
      <c r="F8" s="42">
        <v>887.51</v>
      </c>
      <c r="G8" s="42"/>
      <c r="H8" s="42">
        <v>887.51</v>
      </c>
      <c r="I8" s="4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93" customHeight="1" spans="1:14">
      <c r="A11" s="2"/>
      <c r="B11" s="33" t="s">
        <v>196</v>
      </c>
      <c r="C11" s="33"/>
      <c r="D11" s="33"/>
      <c r="E11" s="33"/>
      <c r="F11" s="33"/>
      <c r="G11" s="33"/>
      <c r="H11" s="33" t="s">
        <v>197</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68" customHeight="1" spans="1:14">
      <c r="A13" s="34"/>
      <c r="B13" s="35" t="s">
        <v>161</v>
      </c>
      <c r="C13" s="35" t="s">
        <v>162</v>
      </c>
      <c r="D13" s="36" t="s">
        <v>198</v>
      </c>
      <c r="E13" s="36"/>
      <c r="F13" s="36"/>
      <c r="G13" s="35" t="s">
        <v>199</v>
      </c>
      <c r="H13" s="47" t="s">
        <v>200</v>
      </c>
      <c r="I13" s="47">
        <v>5</v>
      </c>
      <c r="J13" s="47"/>
      <c r="K13" s="47">
        <v>1.23</v>
      </c>
      <c r="L13" s="47"/>
      <c r="M13" s="51" t="s">
        <v>201</v>
      </c>
      <c r="N13" s="52"/>
    </row>
    <row r="14" ht="63" customHeight="1" spans="1:14">
      <c r="A14" s="34"/>
      <c r="B14" s="35"/>
      <c r="C14" s="35"/>
      <c r="D14" s="36" t="s">
        <v>202</v>
      </c>
      <c r="E14" s="36"/>
      <c r="F14" s="36"/>
      <c r="G14" s="35" t="s">
        <v>203</v>
      </c>
      <c r="H14" s="53">
        <v>0.7687</v>
      </c>
      <c r="I14" s="35">
        <v>5</v>
      </c>
      <c r="J14" s="35"/>
      <c r="K14" s="35">
        <v>4.27</v>
      </c>
      <c r="L14" s="35"/>
      <c r="M14" s="54" t="s">
        <v>204</v>
      </c>
      <c r="N14" s="55"/>
    </row>
    <row r="15" ht="88" customHeight="1" spans="1:14">
      <c r="A15" s="34"/>
      <c r="B15" s="35"/>
      <c r="C15" s="35"/>
      <c r="D15" s="36" t="s">
        <v>205</v>
      </c>
      <c r="E15" s="36"/>
      <c r="F15" s="36"/>
      <c r="G15" s="35" t="s">
        <v>203</v>
      </c>
      <c r="H15" s="53">
        <v>0.7175</v>
      </c>
      <c r="I15" s="35">
        <v>5</v>
      </c>
      <c r="J15" s="35"/>
      <c r="K15" s="35">
        <v>3.99</v>
      </c>
      <c r="L15" s="35"/>
      <c r="M15" s="54" t="s">
        <v>206</v>
      </c>
      <c r="N15" s="55"/>
    </row>
    <row r="16" ht="15" customHeight="1" spans="1:14">
      <c r="A16" s="34"/>
      <c r="B16" s="35"/>
      <c r="C16" s="35"/>
      <c r="D16" s="36" t="s">
        <v>207</v>
      </c>
      <c r="E16" s="36"/>
      <c r="F16" s="36"/>
      <c r="G16" s="35" t="s">
        <v>203</v>
      </c>
      <c r="H16" s="53">
        <v>0.9479</v>
      </c>
      <c r="I16" s="35">
        <v>5</v>
      </c>
      <c r="J16" s="35"/>
      <c r="K16" s="35">
        <v>5</v>
      </c>
      <c r="L16" s="35"/>
      <c r="M16" s="35"/>
      <c r="N16" s="35"/>
    </row>
    <row r="17" ht="15" customHeight="1" spans="1:14">
      <c r="A17" s="34"/>
      <c r="B17" s="35"/>
      <c r="C17" s="35"/>
      <c r="D17" s="36" t="s">
        <v>208</v>
      </c>
      <c r="E17" s="36"/>
      <c r="F17" s="36"/>
      <c r="G17" s="35" t="s">
        <v>209</v>
      </c>
      <c r="H17" s="53">
        <v>0.902</v>
      </c>
      <c r="I17" s="35">
        <v>5</v>
      </c>
      <c r="J17" s="35"/>
      <c r="K17" s="35">
        <v>5</v>
      </c>
      <c r="L17" s="35"/>
      <c r="M17" s="35"/>
      <c r="N17" s="35"/>
    </row>
    <row r="18" ht="15" customHeight="1" spans="1:14">
      <c r="A18" s="34"/>
      <c r="B18" s="35"/>
      <c r="C18" s="35" t="s">
        <v>173</v>
      </c>
      <c r="D18" s="36" t="s">
        <v>210</v>
      </c>
      <c r="E18" s="36"/>
      <c r="F18" s="36"/>
      <c r="G18" s="35" t="s">
        <v>53</v>
      </c>
      <c r="H18" s="38">
        <v>1</v>
      </c>
      <c r="I18" s="35">
        <v>5</v>
      </c>
      <c r="J18" s="35"/>
      <c r="K18" s="35">
        <v>5</v>
      </c>
      <c r="L18" s="35"/>
      <c r="M18" s="35"/>
      <c r="N18" s="35"/>
    </row>
    <row r="19" ht="15" customHeight="1" spans="1:14">
      <c r="A19" s="34"/>
      <c r="B19" s="35"/>
      <c r="C19" s="35"/>
      <c r="D19" s="36" t="s">
        <v>211</v>
      </c>
      <c r="E19" s="36"/>
      <c r="F19" s="36"/>
      <c r="G19" s="35" t="s">
        <v>203</v>
      </c>
      <c r="H19" s="48">
        <v>0.9026</v>
      </c>
      <c r="I19" s="35">
        <v>5</v>
      </c>
      <c r="J19" s="35"/>
      <c r="K19" s="35">
        <v>5</v>
      </c>
      <c r="L19" s="35"/>
      <c r="M19" s="35"/>
      <c r="N19" s="35"/>
    </row>
    <row r="20" ht="15" customHeight="1" spans="1:14">
      <c r="A20" s="34"/>
      <c r="B20" s="35"/>
      <c r="C20" s="35" t="s">
        <v>176</v>
      </c>
      <c r="D20" s="36" t="s">
        <v>212</v>
      </c>
      <c r="E20" s="36"/>
      <c r="F20" s="36"/>
      <c r="G20" s="35" t="s">
        <v>94</v>
      </c>
      <c r="H20" s="49">
        <v>1</v>
      </c>
      <c r="I20" s="35">
        <v>5</v>
      </c>
      <c r="J20" s="35"/>
      <c r="K20" s="35">
        <v>5</v>
      </c>
      <c r="L20" s="35"/>
      <c r="M20" s="35"/>
      <c r="N20" s="35"/>
    </row>
    <row r="21" ht="15" customHeight="1" spans="1:14">
      <c r="A21" s="34"/>
      <c r="B21" s="35"/>
      <c r="C21" s="35"/>
      <c r="D21" s="36" t="s">
        <v>213</v>
      </c>
      <c r="E21" s="36"/>
      <c r="F21" s="36"/>
      <c r="G21" s="35" t="s">
        <v>203</v>
      </c>
      <c r="H21" s="49">
        <v>1</v>
      </c>
      <c r="I21" s="35">
        <v>5</v>
      </c>
      <c r="J21" s="35"/>
      <c r="K21" s="35">
        <v>5</v>
      </c>
      <c r="L21" s="35"/>
      <c r="M21" s="35"/>
      <c r="N21" s="35"/>
    </row>
    <row r="22" ht="15" customHeight="1" spans="1:14">
      <c r="A22" s="34"/>
      <c r="B22" s="35"/>
      <c r="C22" s="35" t="s">
        <v>178</v>
      </c>
      <c r="D22" s="36" t="s">
        <v>179</v>
      </c>
      <c r="E22" s="36"/>
      <c r="F22" s="36"/>
      <c r="G22" s="35" t="s">
        <v>99</v>
      </c>
      <c r="H22" s="49">
        <v>1</v>
      </c>
      <c r="I22" s="35">
        <v>5</v>
      </c>
      <c r="J22" s="35"/>
      <c r="K22" s="35">
        <v>5</v>
      </c>
      <c r="L22" s="35"/>
      <c r="M22" s="35"/>
      <c r="N22" s="35"/>
    </row>
    <row r="23" ht="15" customHeight="1" spans="1:14">
      <c r="A23" s="34"/>
      <c r="B23" s="35" t="s">
        <v>180</v>
      </c>
      <c r="C23" s="35" t="s">
        <v>181</v>
      </c>
      <c r="D23" s="36" t="s">
        <v>214</v>
      </c>
      <c r="E23" s="36"/>
      <c r="F23" s="36"/>
      <c r="G23" s="35" t="s">
        <v>53</v>
      </c>
      <c r="H23" s="49">
        <v>1</v>
      </c>
      <c r="I23" s="35">
        <v>7.5</v>
      </c>
      <c r="J23" s="35"/>
      <c r="K23" s="35">
        <v>7.5</v>
      </c>
      <c r="L23" s="35"/>
      <c r="M23" s="35"/>
      <c r="N23" s="35"/>
    </row>
    <row r="24" ht="15" customHeight="1" spans="1:14">
      <c r="A24" s="34"/>
      <c r="B24" s="35"/>
      <c r="C24" s="35"/>
      <c r="D24" s="36" t="s">
        <v>215</v>
      </c>
      <c r="E24" s="36"/>
      <c r="F24" s="36"/>
      <c r="G24" s="35" t="s">
        <v>216</v>
      </c>
      <c r="H24" s="49">
        <v>0.35</v>
      </c>
      <c r="I24" s="35">
        <v>7.5</v>
      </c>
      <c r="J24" s="35"/>
      <c r="K24" s="35">
        <v>7.5</v>
      </c>
      <c r="L24" s="35"/>
      <c r="M24" s="35"/>
      <c r="N24" s="35"/>
    </row>
    <row r="25" ht="15" customHeight="1" spans="1:14">
      <c r="A25" s="34"/>
      <c r="B25" s="35"/>
      <c r="C25" s="35" t="s">
        <v>185</v>
      </c>
      <c r="D25" s="36" t="s">
        <v>217</v>
      </c>
      <c r="E25" s="36"/>
      <c r="F25" s="36"/>
      <c r="G25" s="35" t="s">
        <v>62</v>
      </c>
      <c r="H25" s="49">
        <v>1</v>
      </c>
      <c r="I25" s="35">
        <v>7.5</v>
      </c>
      <c r="J25" s="35"/>
      <c r="K25" s="35">
        <v>7.5</v>
      </c>
      <c r="L25" s="35"/>
      <c r="M25" s="35"/>
      <c r="N25" s="35"/>
    </row>
    <row r="26" ht="15" customHeight="1" spans="1:14">
      <c r="A26" s="34"/>
      <c r="B26" s="35"/>
      <c r="C26" s="35"/>
      <c r="D26" s="36" t="s">
        <v>218</v>
      </c>
      <c r="E26" s="36"/>
      <c r="F26" s="36"/>
      <c r="G26" s="35" t="s">
        <v>62</v>
      </c>
      <c r="H26" s="38">
        <v>1</v>
      </c>
      <c r="I26" s="35">
        <v>7.5</v>
      </c>
      <c r="J26" s="35"/>
      <c r="K26" s="35">
        <v>7.5</v>
      </c>
      <c r="L26" s="35"/>
      <c r="M26" s="35"/>
      <c r="N26" s="35"/>
    </row>
    <row r="27" ht="26" customHeight="1" spans="1:14">
      <c r="A27" s="34"/>
      <c r="B27" s="35" t="s">
        <v>188</v>
      </c>
      <c r="C27" s="35" t="s">
        <v>189</v>
      </c>
      <c r="D27" s="36" t="s">
        <v>119</v>
      </c>
      <c r="E27" s="36"/>
      <c r="F27" s="36"/>
      <c r="G27" s="35" t="s">
        <v>209</v>
      </c>
      <c r="H27" s="38">
        <v>0.95</v>
      </c>
      <c r="I27" s="35">
        <v>10</v>
      </c>
      <c r="J27" s="35"/>
      <c r="K27" s="35">
        <v>10</v>
      </c>
      <c r="L27" s="35"/>
      <c r="M27" s="35"/>
      <c r="N27" s="35"/>
    </row>
    <row r="28" ht="15" customHeight="1" spans="1:14">
      <c r="A28" s="39" t="s">
        <v>192</v>
      </c>
      <c r="B28" s="39"/>
      <c r="C28" s="39"/>
      <c r="D28" s="39"/>
      <c r="E28" s="39"/>
      <c r="F28" s="39"/>
      <c r="G28" s="39"/>
      <c r="H28" s="39"/>
      <c r="I28" s="39">
        <v>100</v>
      </c>
      <c r="J28" s="39"/>
      <c r="K28" s="39">
        <f>SUM(K13:L27)+N6</f>
        <v>90.7</v>
      </c>
      <c r="L28" s="39"/>
      <c r="M28" s="41" t="s">
        <v>122</v>
      </c>
      <c r="N28" s="41"/>
    </row>
    <row r="29" spans="1:14">
      <c r="A29" s="10" t="s">
        <v>193</v>
      </c>
      <c r="B29" s="11" t="s">
        <v>194</v>
      </c>
      <c r="C29" s="12"/>
      <c r="D29" s="12"/>
      <c r="E29" s="12"/>
      <c r="F29" s="12"/>
      <c r="G29" s="12"/>
      <c r="H29" s="12"/>
      <c r="I29" s="12"/>
      <c r="J29" s="12"/>
      <c r="K29" s="12"/>
      <c r="L29" s="12"/>
      <c r="M29" s="12"/>
      <c r="N29" s="15"/>
    </row>
  </sheetData>
  <mergeCells count="11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10:A11"/>
    <mergeCell ref="A12:A27"/>
    <mergeCell ref="B13:B22"/>
    <mergeCell ref="B23:B26"/>
    <mergeCell ref="C13:C17"/>
    <mergeCell ref="C18:C19"/>
    <mergeCell ref="C20:C21"/>
    <mergeCell ref="C23:C24"/>
    <mergeCell ref="C25:C26"/>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Q9" sqref="Q9"/>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9.62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219</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SUM(E7:E8)</f>
        <v>853</v>
      </c>
      <c r="F6" s="42">
        <f>SUM(F7:G8)</f>
        <v>853</v>
      </c>
      <c r="G6" s="42"/>
      <c r="H6" s="42">
        <f>SUM(H7:I8)</f>
        <v>853</v>
      </c>
      <c r="I6" s="42"/>
      <c r="J6" s="2">
        <v>10</v>
      </c>
      <c r="K6" s="2"/>
      <c r="L6" s="46">
        <f>H6/F6</f>
        <v>1</v>
      </c>
      <c r="M6" s="46"/>
      <c r="N6" s="2">
        <v>10</v>
      </c>
    </row>
    <row r="7" ht="15" customHeight="1" spans="1:14">
      <c r="A7" s="2"/>
      <c r="B7" s="2"/>
      <c r="C7" s="2" t="s">
        <v>154</v>
      </c>
      <c r="D7" s="2"/>
      <c r="E7" s="42">
        <v>853</v>
      </c>
      <c r="F7" s="42">
        <v>853</v>
      </c>
      <c r="G7" s="42"/>
      <c r="H7" s="42">
        <v>853</v>
      </c>
      <c r="I7" s="42"/>
      <c r="J7" s="2" t="s">
        <v>30</v>
      </c>
      <c r="K7" s="2"/>
      <c r="L7" s="2"/>
      <c r="M7" s="2"/>
      <c r="N7" s="2" t="s">
        <v>30</v>
      </c>
    </row>
    <row r="8" ht="15" customHeight="1" spans="1:14">
      <c r="A8" s="2"/>
      <c r="B8" s="2"/>
      <c r="C8" s="2" t="s">
        <v>155</v>
      </c>
      <c r="D8" s="2"/>
      <c r="E8" s="42"/>
      <c r="F8" s="42"/>
      <c r="G8" s="42"/>
      <c r="H8" s="42"/>
      <c r="I8" s="42"/>
      <c r="J8" s="2" t="s">
        <v>30</v>
      </c>
      <c r="K8" s="2"/>
      <c r="L8" s="2"/>
      <c r="M8" s="2"/>
      <c r="N8" s="2" t="s">
        <v>30</v>
      </c>
    </row>
    <row r="9" ht="15" customHeight="1" spans="1:14">
      <c r="A9" s="2"/>
      <c r="B9" s="2"/>
      <c r="C9" s="2" t="s">
        <v>136</v>
      </c>
      <c r="D9" s="2"/>
      <c r="E9" s="42"/>
      <c r="F9" s="42"/>
      <c r="G9" s="42"/>
      <c r="H9" s="42"/>
      <c r="I9" s="4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87" customHeight="1" spans="1:14">
      <c r="A11" s="2"/>
      <c r="B11" s="33" t="s">
        <v>220</v>
      </c>
      <c r="C11" s="33"/>
      <c r="D11" s="33"/>
      <c r="E11" s="33"/>
      <c r="F11" s="33"/>
      <c r="G11" s="33"/>
      <c r="H11" s="33" t="s">
        <v>221</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15" customHeight="1" spans="1:14">
      <c r="A13" s="34"/>
      <c r="B13" s="35" t="s">
        <v>161</v>
      </c>
      <c r="C13" s="35" t="s">
        <v>162</v>
      </c>
      <c r="D13" s="36" t="s">
        <v>222</v>
      </c>
      <c r="E13" s="36"/>
      <c r="F13" s="36"/>
      <c r="G13" s="35" t="s">
        <v>223</v>
      </c>
      <c r="H13" s="35" t="s">
        <v>224</v>
      </c>
      <c r="I13" s="35">
        <v>6.25</v>
      </c>
      <c r="J13" s="35"/>
      <c r="K13" s="35">
        <v>6.25</v>
      </c>
      <c r="L13" s="35"/>
      <c r="M13" s="35"/>
      <c r="N13" s="35"/>
    </row>
    <row r="14" ht="15" customHeight="1" spans="1:14">
      <c r="A14" s="34"/>
      <c r="B14" s="35"/>
      <c r="C14" s="35"/>
      <c r="D14" s="36" t="s">
        <v>225</v>
      </c>
      <c r="E14" s="36"/>
      <c r="F14" s="36"/>
      <c r="G14" s="35" t="s">
        <v>226</v>
      </c>
      <c r="H14" s="35" t="s">
        <v>227</v>
      </c>
      <c r="I14" s="35">
        <v>6.25</v>
      </c>
      <c r="J14" s="35"/>
      <c r="K14" s="35">
        <v>6.25</v>
      </c>
      <c r="L14" s="35"/>
      <c r="M14" s="35"/>
      <c r="N14" s="35"/>
    </row>
    <row r="15" ht="15" customHeight="1" spans="1:14">
      <c r="A15" s="34"/>
      <c r="B15" s="35"/>
      <c r="C15" s="35" t="s">
        <v>173</v>
      </c>
      <c r="D15" s="36" t="s">
        <v>228</v>
      </c>
      <c r="E15" s="36"/>
      <c r="F15" s="36"/>
      <c r="G15" s="35" t="s">
        <v>53</v>
      </c>
      <c r="H15" s="38">
        <v>1</v>
      </c>
      <c r="I15" s="35">
        <v>6.25</v>
      </c>
      <c r="J15" s="35"/>
      <c r="K15" s="35">
        <v>6.25</v>
      </c>
      <c r="L15" s="35"/>
      <c r="M15" s="35"/>
      <c r="N15" s="35"/>
    </row>
    <row r="16" ht="15" customHeight="1" spans="1:14">
      <c r="A16" s="34"/>
      <c r="B16" s="35"/>
      <c r="C16" s="35"/>
      <c r="D16" s="36" t="s">
        <v>229</v>
      </c>
      <c r="E16" s="36"/>
      <c r="F16" s="36"/>
      <c r="G16" s="35" t="s">
        <v>53</v>
      </c>
      <c r="H16" s="38">
        <v>1</v>
      </c>
      <c r="I16" s="35">
        <v>6.25</v>
      </c>
      <c r="J16" s="35"/>
      <c r="K16" s="35">
        <v>6.25</v>
      </c>
      <c r="L16" s="35"/>
      <c r="M16" s="35"/>
      <c r="N16" s="35"/>
    </row>
    <row r="17" ht="15" customHeight="1" spans="1:14">
      <c r="A17" s="34"/>
      <c r="B17" s="35"/>
      <c r="C17" s="35" t="s">
        <v>176</v>
      </c>
      <c r="D17" s="36" t="s">
        <v>230</v>
      </c>
      <c r="E17" s="36"/>
      <c r="F17" s="36"/>
      <c r="G17" s="35" t="s">
        <v>94</v>
      </c>
      <c r="H17" s="38">
        <v>1</v>
      </c>
      <c r="I17" s="35">
        <v>6.25</v>
      </c>
      <c r="J17" s="35"/>
      <c r="K17" s="35">
        <v>6.25</v>
      </c>
      <c r="L17" s="35"/>
      <c r="M17" s="35"/>
      <c r="N17" s="35"/>
    </row>
    <row r="18" ht="15" customHeight="1" spans="1:14">
      <c r="A18" s="34"/>
      <c r="B18" s="35"/>
      <c r="C18" s="35"/>
      <c r="D18" s="36" t="s">
        <v>231</v>
      </c>
      <c r="E18" s="36"/>
      <c r="F18" s="36"/>
      <c r="G18" s="35" t="s">
        <v>94</v>
      </c>
      <c r="H18" s="38">
        <v>1</v>
      </c>
      <c r="I18" s="35">
        <v>6.25</v>
      </c>
      <c r="J18" s="35"/>
      <c r="K18" s="35">
        <v>6.25</v>
      </c>
      <c r="L18" s="35"/>
      <c r="M18" s="35"/>
      <c r="N18" s="35"/>
    </row>
    <row r="19" ht="15" customHeight="1" spans="1:14">
      <c r="A19" s="34"/>
      <c r="B19" s="35"/>
      <c r="C19" s="35" t="s">
        <v>178</v>
      </c>
      <c r="D19" s="36" t="s">
        <v>179</v>
      </c>
      <c r="E19" s="36"/>
      <c r="F19" s="36"/>
      <c r="G19" s="35" t="s">
        <v>99</v>
      </c>
      <c r="H19" s="38">
        <v>1</v>
      </c>
      <c r="I19" s="35">
        <v>6.25</v>
      </c>
      <c r="J19" s="35"/>
      <c r="K19" s="35">
        <v>6.25</v>
      </c>
      <c r="L19" s="35"/>
      <c r="M19" s="35"/>
      <c r="N19" s="35"/>
    </row>
    <row r="20" ht="15" customHeight="1" spans="1:14">
      <c r="A20" s="34"/>
      <c r="B20" s="35"/>
      <c r="C20" s="35"/>
      <c r="D20" s="36" t="s">
        <v>232</v>
      </c>
      <c r="E20" s="36"/>
      <c r="F20" s="36"/>
      <c r="G20" s="35" t="s">
        <v>233</v>
      </c>
      <c r="H20" s="38">
        <v>1</v>
      </c>
      <c r="I20" s="35">
        <v>6.25</v>
      </c>
      <c r="J20" s="35"/>
      <c r="K20" s="35">
        <v>6.25</v>
      </c>
      <c r="L20" s="35"/>
      <c r="M20" s="35"/>
      <c r="N20" s="35"/>
    </row>
    <row r="21" ht="15" customHeight="1" spans="1:14">
      <c r="A21" s="34"/>
      <c r="B21" s="35" t="s">
        <v>180</v>
      </c>
      <c r="C21" s="35" t="s">
        <v>181</v>
      </c>
      <c r="D21" s="36" t="s">
        <v>234</v>
      </c>
      <c r="E21" s="36"/>
      <c r="F21" s="36"/>
      <c r="G21" s="35" t="s">
        <v>76</v>
      </c>
      <c r="H21" s="38">
        <v>1</v>
      </c>
      <c r="I21" s="35">
        <v>7.5</v>
      </c>
      <c r="J21" s="35"/>
      <c r="K21" s="35">
        <v>7.5</v>
      </c>
      <c r="L21" s="35"/>
      <c r="M21" s="35"/>
      <c r="N21" s="35"/>
    </row>
    <row r="22" ht="15" customHeight="1" spans="1:14">
      <c r="A22" s="34"/>
      <c r="B22" s="35"/>
      <c r="C22" s="35"/>
      <c r="D22" s="36" t="s">
        <v>235</v>
      </c>
      <c r="E22" s="36"/>
      <c r="F22" s="36"/>
      <c r="G22" s="35" t="s">
        <v>76</v>
      </c>
      <c r="H22" s="38">
        <v>1</v>
      </c>
      <c r="I22" s="35">
        <v>7.5</v>
      </c>
      <c r="J22" s="35"/>
      <c r="K22" s="35">
        <v>7.5</v>
      </c>
      <c r="L22" s="35"/>
      <c r="M22" s="35"/>
      <c r="N22" s="35"/>
    </row>
    <row r="23" ht="15" customHeight="1" spans="1:14">
      <c r="A23" s="34"/>
      <c r="B23" s="35"/>
      <c r="C23" s="35" t="s">
        <v>185</v>
      </c>
      <c r="D23" s="36" t="s">
        <v>236</v>
      </c>
      <c r="E23" s="36"/>
      <c r="F23" s="36"/>
      <c r="G23" s="35" t="s">
        <v>62</v>
      </c>
      <c r="H23" s="38">
        <v>1</v>
      </c>
      <c r="I23" s="35">
        <v>7.5</v>
      </c>
      <c r="J23" s="35"/>
      <c r="K23" s="35">
        <v>7.5</v>
      </c>
      <c r="L23" s="35"/>
      <c r="M23" s="35"/>
      <c r="N23" s="35"/>
    </row>
    <row r="24" ht="15" customHeight="1" spans="1:14">
      <c r="A24" s="34"/>
      <c r="B24" s="35"/>
      <c r="C24" s="35"/>
      <c r="D24" s="36" t="s">
        <v>237</v>
      </c>
      <c r="E24" s="36"/>
      <c r="F24" s="36"/>
      <c r="G24" s="35" t="s">
        <v>62</v>
      </c>
      <c r="H24" s="38">
        <v>1</v>
      </c>
      <c r="I24" s="35">
        <v>7.5</v>
      </c>
      <c r="J24" s="35"/>
      <c r="K24" s="35">
        <v>7.5</v>
      </c>
      <c r="L24" s="35"/>
      <c r="M24" s="35"/>
      <c r="N24" s="35"/>
    </row>
    <row r="25" ht="15" customHeight="1" spans="1:14">
      <c r="A25" s="34"/>
      <c r="B25" s="35" t="s">
        <v>188</v>
      </c>
      <c r="C25" s="35" t="s">
        <v>189</v>
      </c>
      <c r="D25" s="36" t="s">
        <v>238</v>
      </c>
      <c r="E25" s="36"/>
      <c r="F25" s="36"/>
      <c r="G25" s="35" t="s">
        <v>203</v>
      </c>
      <c r="H25" s="38">
        <v>0.99</v>
      </c>
      <c r="I25" s="35">
        <v>10</v>
      </c>
      <c r="J25" s="35"/>
      <c r="K25" s="35">
        <v>10</v>
      </c>
      <c r="L25" s="35"/>
      <c r="M25" s="35"/>
      <c r="N25" s="35"/>
    </row>
    <row r="26" ht="15" customHeight="1" spans="1:14">
      <c r="A26" s="39" t="s">
        <v>192</v>
      </c>
      <c r="B26" s="39"/>
      <c r="C26" s="39"/>
      <c r="D26" s="39"/>
      <c r="E26" s="39"/>
      <c r="F26" s="39"/>
      <c r="G26" s="39"/>
      <c r="H26" s="39"/>
      <c r="I26" s="39">
        <v>100</v>
      </c>
      <c r="J26" s="39"/>
      <c r="K26" s="39">
        <f>SUM(K13:K25)+N6</f>
        <v>100</v>
      </c>
      <c r="L26" s="39"/>
      <c r="M26" s="41" t="s">
        <v>122</v>
      </c>
      <c r="N26" s="41"/>
    </row>
    <row r="27" spans="1:14">
      <c r="A27" s="10" t="s">
        <v>193</v>
      </c>
      <c r="B27" s="11" t="s">
        <v>194</v>
      </c>
      <c r="C27" s="12"/>
      <c r="D27" s="12"/>
      <c r="E27" s="12"/>
      <c r="F27" s="12"/>
      <c r="G27" s="12"/>
      <c r="H27" s="12"/>
      <c r="I27" s="12"/>
      <c r="J27" s="12"/>
      <c r="K27" s="12"/>
      <c r="L27" s="12"/>
      <c r="M27" s="12"/>
      <c r="N27" s="15"/>
    </row>
  </sheetData>
  <mergeCells count="11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10:A11"/>
    <mergeCell ref="A12:A25"/>
    <mergeCell ref="B13:B20"/>
    <mergeCell ref="B21:B24"/>
    <mergeCell ref="C13:C14"/>
    <mergeCell ref="C15:C16"/>
    <mergeCell ref="C17:C18"/>
    <mergeCell ref="C19:C20"/>
    <mergeCell ref="C21:C22"/>
    <mergeCell ref="C23:C24"/>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8" workbookViewId="0">
      <selection activeCell="O7" sqref="O7:Q7"/>
    </sheetView>
  </sheetViews>
  <sheetFormatPr defaultColWidth="9" defaultRowHeight="13.5"/>
  <cols>
    <col min="1" max="1" width="5.25" customWidth="1"/>
    <col min="3" max="3" width="9.20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59" customWidth="1"/>
    <col min="16" max="16" width="12.6583333333333"/>
  </cols>
  <sheetData>
    <row r="1" ht="42" customHeight="1" spans="1:14">
      <c r="A1" s="1" t="s">
        <v>147</v>
      </c>
      <c r="B1" s="1"/>
      <c r="C1" s="1"/>
      <c r="D1" s="1"/>
      <c r="E1" s="1"/>
      <c r="F1" s="1"/>
      <c r="G1" s="1"/>
      <c r="H1" s="1"/>
      <c r="I1" s="1"/>
      <c r="J1" s="1"/>
      <c r="K1" s="1"/>
      <c r="L1" s="1"/>
      <c r="M1" s="1"/>
      <c r="N1" s="1"/>
    </row>
    <row r="2" ht="15" customHeight="1" spans="1:14">
      <c r="A2" s="2" t="s">
        <v>126</v>
      </c>
      <c r="B2" s="2"/>
      <c r="C2" s="2" t="s">
        <v>239</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SUM(E7:E8)</f>
        <v>371.69</v>
      </c>
      <c r="F6" s="42">
        <f>SUM(F7:G8)</f>
        <v>371.69</v>
      </c>
      <c r="G6" s="42"/>
      <c r="H6" s="42">
        <f>SUM(H7:I8)</f>
        <v>343.48</v>
      </c>
      <c r="I6" s="42"/>
      <c r="J6" s="2">
        <v>10</v>
      </c>
      <c r="K6" s="2"/>
      <c r="L6" s="40">
        <f>H6/F6</f>
        <v>0.924103419516264</v>
      </c>
      <c r="M6" s="40"/>
      <c r="N6" s="2">
        <v>9.24</v>
      </c>
    </row>
    <row r="7" ht="15" customHeight="1" spans="1:14">
      <c r="A7" s="2"/>
      <c r="B7" s="2"/>
      <c r="C7" s="2" t="s">
        <v>154</v>
      </c>
      <c r="D7" s="2"/>
      <c r="E7" s="42">
        <v>250</v>
      </c>
      <c r="F7" s="42">
        <v>250</v>
      </c>
      <c r="G7" s="42"/>
      <c r="H7" s="42">
        <v>221.79</v>
      </c>
      <c r="I7" s="42"/>
      <c r="J7" s="2" t="s">
        <v>30</v>
      </c>
      <c r="K7" s="2"/>
      <c r="L7" s="2"/>
      <c r="M7" s="2"/>
      <c r="N7" s="2" t="s">
        <v>30</v>
      </c>
    </row>
    <row r="8" ht="15" customHeight="1" spans="1:14">
      <c r="A8" s="2"/>
      <c r="B8" s="2"/>
      <c r="C8" s="2" t="s">
        <v>155</v>
      </c>
      <c r="D8" s="2"/>
      <c r="E8" s="42">
        <v>121.69</v>
      </c>
      <c r="F8" s="42">
        <v>121.69</v>
      </c>
      <c r="G8" s="42"/>
      <c r="H8" s="42">
        <v>121.69</v>
      </c>
      <c r="I8" s="4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58" customHeight="1" spans="1:14">
      <c r="A11" s="2"/>
      <c r="B11" s="33" t="s">
        <v>240</v>
      </c>
      <c r="C11" s="33"/>
      <c r="D11" s="33"/>
      <c r="E11" s="33"/>
      <c r="F11" s="33"/>
      <c r="G11" s="33"/>
      <c r="H11" s="50" t="s">
        <v>241</v>
      </c>
      <c r="I11" s="50"/>
      <c r="J11" s="50"/>
      <c r="K11" s="50"/>
      <c r="L11" s="50"/>
      <c r="M11" s="50"/>
      <c r="N11" s="50"/>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45" customHeight="1" spans="1:14">
      <c r="A13" s="34"/>
      <c r="B13" s="35" t="s">
        <v>161</v>
      </c>
      <c r="C13" s="35" t="s">
        <v>162</v>
      </c>
      <c r="D13" s="36" t="s">
        <v>242</v>
      </c>
      <c r="E13" s="36"/>
      <c r="F13" s="36"/>
      <c r="G13" s="35" t="s">
        <v>243</v>
      </c>
      <c r="H13" s="47" t="s">
        <v>244</v>
      </c>
      <c r="I13" s="35">
        <v>8.35</v>
      </c>
      <c r="J13" s="35"/>
      <c r="K13" s="35">
        <v>4.28</v>
      </c>
      <c r="L13" s="35"/>
      <c r="M13" s="51" t="s">
        <v>245</v>
      </c>
      <c r="N13" s="52"/>
    </row>
    <row r="14" ht="44" customHeight="1" spans="1:14">
      <c r="A14" s="34"/>
      <c r="B14" s="35"/>
      <c r="C14" s="35"/>
      <c r="D14" s="36" t="s">
        <v>246</v>
      </c>
      <c r="E14" s="36"/>
      <c r="F14" s="36"/>
      <c r="G14" s="35" t="s">
        <v>247</v>
      </c>
      <c r="H14" s="47" t="s">
        <v>248</v>
      </c>
      <c r="I14" s="35">
        <v>8.33</v>
      </c>
      <c r="J14" s="35"/>
      <c r="K14" s="35">
        <v>0.57</v>
      </c>
      <c r="L14" s="35"/>
      <c r="M14" s="51" t="s">
        <v>245</v>
      </c>
      <c r="N14" s="52"/>
    </row>
    <row r="15" ht="15" customHeight="1" spans="1:14">
      <c r="A15" s="34"/>
      <c r="B15" s="35"/>
      <c r="C15" s="35" t="s">
        <v>173</v>
      </c>
      <c r="D15" s="36" t="s">
        <v>249</v>
      </c>
      <c r="E15" s="36"/>
      <c r="F15" s="36"/>
      <c r="G15" s="35" t="s">
        <v>53</v>
      </c>
      <c r="H15" s="38">
        <v>1</v>
      </c>
      <c r="I15" s="35">
        <v>8.33</v>
      </c>
      <c r="J15" s="35"/>
      <c r="K15" s="35">
        <v>8.33</v>
      </c>
      <c r="L15" s="35"/>
      <c r="M15" s="35"/>
      <c r="N15" s="35"/>
    </row>
    <row r="16" ht="15" customHeight="1" spans="1:14">
      <c r="A16" s="34"/>
      <c r="B16" s="35"/>
      <c r="C16" s="35" t="s">
        <v>176</v>
      </c>
      <c r="D16" s="36" t="s">
        <v>250</v>
      </c>
      <c r="E16" s="36"/>
      <c r="F16" s="36"/>
      <c r="G16" s="35" t="s">
        <v>94</v>
      </c>
      <c r="H16" s="38">
        <v>1</v>
      </c>
      <c r="I16" s="35">
        <v>8.33</v>
      </c>
      <c r="J16" s="35"/>
      <c r="K16" s="35">
        <v>8.33</v>
      </c>
      <c r="L16" s="35"/>
      <c r="M16" s="35"/>
      <c r="N16" s="35"/>
    </row>
    <row r="17" ht="15" customHeight="1" spans="1:14">
      <c r="A17" s="34"/>
      <c r="B17" s="35"/>
      <c r="C17" s="35" t="s">
        <v>178</v>
      </c>
      <c r="D17" s="36" t="s">
        <v>179</v>
      </c>
      <c r="E17" s="36"/>
      <c r="F17" s="36"/>
      <c r="G17" s="35" t="s">
        <v>99</v>
      </c>
      <c r="H17" s="38">
        <v>1</v>
      </c>
      <c r="I17" s="35">
        <v>8.33</v>
      </c>
      <c r="J17" s="35"/>
      <c r="K17" s="35">
        <v>8.33</v>
      </c>
      <c r="L17" s="35"/>
      <c r="M17" s="35"/>
      <c r="N17" s="35"/>
    </row>
    <row r="18" ht="15" customHeight="1" spans="1:14">
      <c r="A18" s="34"/>
      <c r="B18" s="35"/>
      <c r="C18" s="35"/>
      <c r="D18" s="36" t="s">
        <v>251</v>
      </c>
      <c r="E18" s="36"/>
      <c r="F18" s="36"/>
      <c r="G18" s="35" t="s">
        <v>252</v>
      </c>
      <c r="H18" s="38">
        <v>1</v>
      </c>
      <c r="I18" s="35">
        <v>8.33</v>
      </c>
      <c r="J18" s="35"/>
      <c r="K18" s="35">
        <v>8.33</v>
      </c>
      <c r="L18" s="35"/>
      <c r="M18" s="35"/>
      <c r="N18" s="35"/>
    </row>
    <row r="19" ht="26" customHeight="1" spans="1:14">
      <c r="A19" s="34"/>
      <c r="B19" s="35" t="s">
        <v>180</v>
      </c>
      <c r="C19" s="35" t="s">
        <v>181</v>
      </c>
      <c r="D19" s="36" t="s">
        <v>253</v>
      </c>
      <c r="E19" s="36"/>
      <c r="F19" s="36"/>
      <c r="G19" s="35" t="s">
        <v>183</v>
      </c>
      <c r="H19" s="38">
        <v>1</v>
      </c>
      <c r="I19" s="35">
        <v>7.5</v>
      </c>
      <c r="J19" s="35"/>
      <c r="K19" s="35">
        <v>7.5</v>
      </c>
      <c r="L19" s="35"/>
      <c r="M19" s="35"/>
      <c r="N19" s="35"/>
    </row>
    <row r="20" ht="15" customHeight="1" spans="1:14">
      <c r="A20" s="34"/>
      <c r="B20" s="35"/>
      <c r="C20" s="35" t="s">
        <v>185</v>
      </c>
      <c r="D20" s="36" t="s">
        <v>236</v>
      </c>
      <c r="E20" s="36"/>
      <c r="F20" s="36"/>
      <c r="G20" s="35" t="s">
        <v>62</v>
      </c>
      <c r="H20" s="38">
        <v>1</v>
      </c>
      <c r="I20" s="35">
        <v>7.5</v>
      </c>
      <c r="J20" s="35"/>
      <c r="K20" s="35">
        <v>7.5</v>
      </c>
      <c r="L20" s="35"/>
      <c r="M20" s="35"/>
      <c r="N20" s="35"/>
    </row>
    <row r="21" ht="15" customHeight="1" spans="1:14">
      <c r="A21" s="34"/>
      <c r="B21" s="35"/>
      <c r="C21" s="35"/>
      <c r="D21" s="36" t="s">
        <v>254</v>
      </c>
      <c r="E21" s="36"/>
      <c r="F21" s="36"/>
      <c r="G21" s="35" t="s">
        <v>62</v>
      </c>
      <c r="H21" s="38">
        <v>1</v>
      </c>
      <c r="I21" s="35">
        <v>7.5</v>
      </c>
      <c r="J21" s="35"/>
      <c r="K21" s="35">
        <v>7.5</v>
      </c>
      <c r="L21" s="35"/>
      <c r="M21" s="35"/>
      <c r="N21" s="35"/>
    </row>
    <row r="22" ht="15" customHeight="1" spans="1:14">
      <c r="A22" s="34"/>
      <c r="B22" s="35"/>
      <c r="C22" s="35"/>
      <c r="D22" s="36" t="s">
        <v>218</v>
      </c>
      <c r="E22" s="36"/>
      <c r="F22" s="36"/>
      <c r="G22" s="35" t="s">
        <v>62</v>
      </c>
      <c r="H22" s="38">
        <v>1</v>
      </c>
      <c r="I22" s="35">
        <v>7.5</v>
      </c>
      <c r="J22" s="35"/>
      <c r="K22" s="35">
        <v>7.5</v>
      </c>
      <c r="L22" s="35"/>
      <c r="M22" s="35"/>
      <c r="N22" s="35"/>
    </row>
    <row r="23" ht="25" customHeight="1" spans="1:14">
      <c r="A23" s="34"/>
      <c r="B23" s="35" t="s">
        <v>188</v>
      </c>
      <c r="C23" s="35" t="s">
        <v>189</v>
      </c>
      <c r="D23" s="36" t="s">
        <v>190</v>
      </c>
      <c r="E23" s="36"/>
      <c r="F23" s="36"/>
      <c r="G23" s="35" t="s">
        <v>203</v>
      </c>
      <c r="H23" s="38">
        <v>0.98</v>
      </c>
      <c r="I23" s="35">
        <v>10</v>
      </c>
      <c r="J23" s="35"/>
      <c r="K23" s="35">
        <v>10</v>
      </c>
      <c r="L23" s="35"/>
      <c r="M23" s="35"/>
      <c r="N23" s="35"/>
    </row>
    <row r="24" ht="15" customHeight="1" spans="1:14">
      <c r="A24" s="39" t="s">
        <v>192</v>
      </c>
      <c r="B24" s="39"/>
      <c r="C24" s="39"/>
      <c r="D24" s="39"/>
      <c r="E24" s="39"/>
      <c r="F24" s="39"/>
      <c r="G24" s="39"/>
      <c r="H24" s="39"/>
      <c r="I24" s="39">
        <v>100</v>
      </c>
      <c r="J24" s="39"/>
      <c r="K24" s="39">
        <f>SUM(K13:K23)+N6</f>
        <v>87.41</v>
      </c>
      <c r="L24" s="39"/>
      <c r="M24" s="41" t="s">
        <v>255</v>
      </c>
      <c r="N24" s="41"/>
    </row>
    <row r="25" spans="1:14">
      <c r="A25" s="10" t="s">
        <v>193</v>
      </c>
      <c r="B25" s="11" t="s">
        <v>194</v>
      </c>
      <c r="C25" s="12"/>
      <c r="D25" s="12"/>
      <c r="E25" s="12"/>
      <c r="F25" s="12"/>
      <c r="G25" s="12"/>
      <c r="H25" s="12"/>
      <c r="I25" s="12"/>
      <c r="J25" s="12"/>
      <c r="K25" s="12"/>
      <c r="L25" s="12"/>
      <c r="M25" s="12"/>
      <c r="N25" s="15"/>
    </row>
    <row r="26" ht="15.95" customHeight="1"/>
  </sheetData>
  <mergeCells count="99">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10:A11"/>
    <mergeCell ref="A12:A23"/>
    <mergeCell ref="B13:B18"/>
    <mergeCell ref="B19:B22"/>
    <mergeCell ref="C13:C14"/>
    <mergeCell ref="C17:C18"/>
    <mergeCell ref="C20:C22"/>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R13" sqref="R13"/>
    </sheetView>
  </sheetViews>
  <sheetFormatPr defaultColWidth="9" defaultRowHeight="13.5"/>
  <cols>
    <col min="1" max="1" width="5.25" customWidth="1"/>
    <col min="3" max="3" width="9.65833333333333"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47.37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256</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SUM(E7:E8)</f>
        <v>448.07</v>
      </c>
      <c r="F6" s="42">
        <f>SUM(F7:G8)</f>
        <v>448.07</v>
      </c>
      <c r="G6" s="42"/>
      <c r="H6" s="42">
        <f>SUM(H7:I8)</f>
        <v>120.3</v>
      </c>
      <c r="I6" s="42"/>
      <c r="J6" s="2">
        <v>10</v>
      </c>
      <c r="K6" s="2"/>
      <c r="L6" s="40">
        <f>H6/F6</f>
        <v>0.268484834958823</v>
      </c>
      <c r="M6" s="40"/>
      <c r="N6" s="2">
        <v>2.69</v>
      </c>
    </row>
    <row r="7" ht="15" customHeight="1" spans="1:14">
      <c r="A7" s="2"/>
      <c r="B7" s="2"/>
      <c r="C7" s="2" t="s">
        <v>154</v>
      </c>
      <c r="D7" s="2"/>
      <c r="E7" s="42">
        <v>300</v>
      </c>
      <c r="F7" s="42">
        <v>300</v>
      </c>
      <c r="G7" s="42"/>
      <c r="H7" s="42">
        <v>0</v>
      </c>
      <c r="I7" s="42"/>
      <c r="J7" s="2" t="s">
        <v>30</v>
      </c>
      <c r="K7" s="2"/>
      <c r="L7" s="2"/>
      <c r="M7" s="2"/>
      <c r="N7" s="2" t="s">
        <v>30</v>
      </c>
    </row>
    <row r="8" ht="15" customHeight="1" spans="1:14">
      <c r="A8" s="2"/>
      <c r="B8" s="2"/>
      <c r="C8" s="2" t="s">
        <v>155</v>
      </c>
      <c r="D8" s="2"/>
      <c r="E8" s="42">
        <v>148.07</v>
      </c>
      <c r="F8" s="42">
        <v>148.07</v>
      </c>
      <c r="G8" s="42"/>
      <c r="H8" s="42">
        <v>120.3</v>
      </c>
      <c r="I8" s="42"/>
      <c r="J8" s="2" t="s">
        <v>30</v>
      </c>
      <c r="K8" s="2"/>
      <c r="L8" s="2"/>
      <c r="M8" s="2"/>
      <c r="N8" s="2" t="s">
        <v>30</v>
      </c>
    </row>
    <row r="9" ht="15" customHeight="1" spans="1:14">
      <c r="A9" s="2"/>
      <c r="B9" s="2"/>
      <c r="C9" s="2" t="s">
        <v>136</v>
      </c>
      <c r="D9" s="2"/>
      <c r="E9" s="42"/>
      <c r="F9" s="42"/>
      <c r="G9" s="42"/>
      <c r="H9" s="42"/>
      <c r="I9" s="4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71" customHeight="1" spans="1:14">
      <c r="A11" s="2"/>
      <c r="B11" s="33" t="s">
        <v>257</v>
      </c>
      <c r="C11" s="33"/>
      <c r="D11" s="33"/>
      <c r="E11" s="33"/>
      <c r="F11" s="33"/>
      <c r="G11" s="33"/>
      <c r="H11" s="33" t="s">
        <v>258</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25" customHeight="1" spans="1:14">
      <c r="A13" s="34"/>
      <c r="B13" s="35" t="s">
        <v>161</v>
      </c>
      <c r="C13" s="35" t="s">
        <v>162</v>
      </c>
      <c r="D13" s="36" t="s">
        <v>259</v>
      </c>
      <c r="E13" s="36"/>
      <c r="F13" s="36"/>
      <c r="G13" s="37">
        <f>100%</f>
        <v>1</v>
      </c>
      <c r="H13" s="48">
        <v>0.9122</v>
      </c>
      <c r="I13" s="35">
        <v>10</v>
      </c>
      <c r="J13" s="35"/>
      <c r="K13" s="35">
        <v>10</v>
      </c>
      <c r="L13" s="35"/>
      <c r="M13" s="35"/>
      <c r="N13" s="35"/>
    </row>
    <row r="14" ht="15" customHeight="1" spans="1:14">
      <c r="A14" s="34"/>
      <c r="B14" s="35"/>
      <c r="C14" s="35" t="s">
        <v>173</v>
      </c>
      <c r="D14" s="36" t="s">
        <v>260</v>
      </c>
      <c r="E14" s="36"/>
      <c r="F14" s="36"/>
      <c r="G14" s="35" t="s">
        <v>209</v>
      </c>
      <c r="H14" s="49">
        <v>0.92</v>
      </c>
      <c r="I14" s="35">
        <v>10</v>
      </c>
      <c r="J14" s="35"/>
      <c r="K14" s="35">
        <v>10</v>
      </c>
      <c r="L14" s="35"/>
      <c r="M14" s="35"/>
      <c r="N14" s="35"/>
    </row>
    <row r="15" ht="15" customHeight="1" spans="1:14">
      <c r="A15" s="34"/>
      <c r="B15" s="35"/>
      <c r="C15" s="35" t="s">
        <v>176</v>
      </c>
      <c r="D15" s="36" t="s">
        <v>261</v>
      </c>
      <c r="E15" s="36"/>
      <c r="F15" s="36"/>
      <c r="G15" s="35" t="s">
        <v>94</v>
      </c>
      <c r="H15" s="38">
        <v>1</v>
      </c>
      <c r="I15" s="35">
        <v>10</v>
      </c>
      <c r="J15" s="35"/>
      <c r="K15" s="35">
        <v>10</v>
      </c>
      <c r="L15" s="35"/>
      <c r="M15" s="35"/>
      <c r="N15" s="35"/>
    </row>
    <row r="16" ht="15" customHeight="1" spans="1:14">
      <c r="A16" s="34"/>
      <c r="B16" s="35"/>
      <c r="C16" s="35"/>
      <c r="D16" s="36" t="s">
        <v>262</v>
      </c>
      <c r="E16" s="36"/>
      <c r="F16" s="36"/>
      <c r="G16" s="35" t="s">
        <v>94</v>
      </c>
      <c r="H16" s="38">
        <v>1</v>
      </c>
      <c r="I16" s="35">
        <v>10</v>
      </c>
      <c r="J16" s="35"/>
      <c r="K16" s="35">
        <v>10</v>
      </c>
      <c r="L16" s="35"/>
      <c r="M16" s="35"/>
      <c r="N16" s="35"/>
    </row>
    <row r="17" ht="15" customHeight="1" spans="1:14">
      <c r="A17" s="34"/>
      <c r="B17" s="35"/>
      <c r="C17" s="35" t="s">
        <v>178</v>
      </c>
      <c r="D17" s="36" t="s">
        <v>179</v>
      </c>
      <c r="E17" s="36"/>
      <c r="F17" s="36"/>
      <c r="G17" s="35" t="s">
        <v>99</v>
      </c>
      <c r="H17" s="38">
        <v>1</v>
      </c>
      <c r="I17" s="35">
        <v>10</v>
      </c>
      <c r="J17" s="35"/>
      <c r="K17" s="35">
        <v>10</v>
      </c>
      <c r="L17" s="35"/>
      <c r="M17" s="35"/>
      <c r="N17" s="35"/>
    </row>
    <row r="18" spans="1:14">
      <c r="A18" s="34"/>
      <c r="B18" s="35" t="s">
        <v>180</v>
      </c>
      <c r="C18" s="35" t="s">
        <v>181</v>
      </c>
      <c r="D18" s="36" t="s">
        <v>263</v>
      </c>
      <c r="E18" s="36"/>
      <c r="F18" s="36"/>
      <c r="G18" s="35" t="s">
        <v>209</v>
      </c>
      <c r="H18" s="38">
        <v>0.95</v>
      </c>
      <c r="I18" s="35">
        <v>15</v>
      </c>
      <c r="J18" s="35"/>
      <c r="K18" s="35">
        <v>15</v>
      </c>
      <c r="L18" s="35"/>
      <c r="M18" s="35"/>
      <c r="N18" s="35"/>
    </row>
    <row r="19" ht="22.5" spans="1:14">
      <c r="A19" s="34"/>
      <c r="B19" s="35"/>
      <c r="C19" s="35" t="s">
        <v>185</v>
      </c>
      <c r="D19" s="36" t="s">
        <v>264</v>
      </c>
      <c r="E19" s="36"/>
      <c r="F19" s="36"/>
      <c r="G19" s="35" t="s">
        <v>62</v>
      </c>
      <c r="H19" s="38">
        <v>1</v>
      </c>
      <c r="I19" s="35">
        <v>15</v>
      </c>
      <c r="J19" s="35"/>
      <c r="K19" s="35">
        <v>15</v>
      </c>
      <c r="L19" s="35"/>
      <c r="M19" s="35"/>
      <c r="N19" s="35"/>
    </row>
    <row r="20" ht="22.5" spans="1:14">
      <c r="A20" s="34"/>
      <c r="B20" s="35" t="s">
        <v>188</v>
      </c>
      <c r="C20" s="35" t="s">
        <v>189</v>
      </c>
      <c r="D20" s="36" t="s">
        <v>265</v>
      </c>
      <c r="E20" s="36"/>
      <c r="F20" s="36"/>
      <c r="G20" s="35" t="s">
        <v>209</v>
      </c>
      <c r="H20" s="38">
        <v>0.95</v>
      </c>
      <c r="I20" s="35">
        <v>10</v>
      </c>
      <c r="J20" s="35"/>
      <c r="K20" s="35">
        <v>10</v>
      </c>
      <c r="L20" s="35"/>
      <c r="M20" s="35"/>
      <c r="N20" s="35"/>
    </row>
    <row r="21" ht="15" customHeight="1" spans="1:14">
      <c r="A21" s="39" t="s">
        <v>192</v>
      </c>
      <c r="B21" s="39"/>
      <c r="C21" s="39"/>
      <c r="D21" s="39"/>
      <c r="E21" s="39"/>
      <c r="F21" s="39"/>
      <c r="G21" s="39"/>
      <c r="H21" s="39"/>
      <c r="I21" s="39">
        <v>100</v>
      </c>
      <c r="J21" s="39"/>
      <c r="K21" s="39">
        <f>SUM(K13:K20)+N6</f>
        <v>92.69</v>
      </c>
      <c r="L21" s="39"/>
      <c r="M21" s="41" t="s">
        <v>122</v>
      </c>
      <c r="N21" s="41"/>
    </row>
    <row r="22" spans="1:14">
      <c r="A22" s="10" t="s">
        <v>193</v>
      </c>
      <c r="B22" s="11" t="s">
        <v>194</v>
      </c>
      <c r="C22" s="12"/>
      <c r="D22" s="12"/>
      <c r="E22" s="12"/>
      <c r="F22" s="12"/>
      <c r="G22" s="12"/>
      <c r="H22" s="12"/>
      <c r="I22" s="12"/>
      <c r="J22" s="12"/>
      <c r="K22" s="12"/>
      <c r="L22" s="12"/>
      <c r="M22" s="12"/>
      <c r="N22" s="15"/>
    </row>
  </sheetData>
  <mergeCells count="8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0:A11"/>
    <mergeCell ref="A12:A20"/>
    <mergeCell ref="B13:B17"/>
    <mergeCell ref="B18:B19"/>
    <mergeCell ref="C15:C16"/>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O18" sqref="O18"/>
    </sheetView>
  </sheetViews>
  <sheetFormatPr defaultColWidth="9" defaultRowHeight="13.5"/>
  <cols>
    <col min="1" max="1" width="5.25" customWidth="1"/>
    <col min="3" max="3" width="10.5416666666667"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29.37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266</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SUM(E7:E9)</f>
        <v>231.35</v>
      </c>
      <c r="F6" s="42">
        <f>SUM(F7:G9)</f>
        <v>231.35</v>
      </c>
      <c r="G6" s="42"/>
      <c r="H6" s="42">
        <f>SUM(H7:I9)</f>
        <v>230.42</v>
      </c>
      <c r="I6" s="42"/>
      <c r="J6" s="2">
        <v>10</v>
      </c>
      <c r="K6" s="2"/>
      <c r="L6" s="40">
        <f>H6/F6</f>
        <v>0.995980116706289</v>
      </c>
      <c r="M6" s="40"/>
      <c r="N6" s="2">
        <v>9.96</v>
      </c>
    </row>
    <row r="7" ht="15" customHeight="1" spans="1:14">
      <c r="A7" s="2"/>
      <c r="B7" s="2"/>
      <c r="C7" s="2" t="s">
        <v>154</v>
      </c>
      <c r="D7" s="2"/>
      <c r="E7" s="42">
        <v>220</v>
      </c>
      <c r="F7" s="42">
        <v>220</v>
      </c>
      <c r="G7" s="42"/>
      <c r="H7" s="42">
        <v>219.07</v>
      </c>
      <c r="I7" s="42"/>
      <c r="J7" s="2" t="s">
        <v>30</v>
      </c>
      <c r="K7" s="2"/>
      <c r="L7" s="2"/>
      <c r="M7" s="2"/>
      <c r="N7" s="2" t="s">
        <v>30</v>
      </c>
    </row>
    <row r="8" ht="15" customHeight="1" spans="1:14">
      <c r="A8" s="2"/>
      <c r="B8" s="2"/>
      <c r="C8" s="2" t="s">
        <v>155</v>
      </c>
      <c r="D8" s="2"/>
      <c r="E8" s="42">
        <v>11.35</v>
      </c>
      <c r="F8" s="42">
        <v>11.35</v>
      </c>
      <c r="G8" s="42"/>
      <c r="H8" s="42">
        <v>11.35</v>
      </c>
      <c r="I8" s="4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105" customHeight="1" spans="1:14">
      <c r="A11" s="2"/>
      <c r="B11" s="33" t="s">
        <v>267</v>
      </c>
      <c r="C11" s="33"/>
      <c r="D11" s="33"/>
      <c r="E11" s="33"/>
      <c r="F11" s="33"/>
      <c r="G11" s="33"/>
      <c r="H11" s="33" t="s">
        <v>268</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spans="1:14">
      <c r="A13" s="34"/>
      <c r="B13" s="35" t="s">
        <v>161</v>
      </c>
      <c r="C13" s="35" t="s">
        <v>162</v>
      </c>
      <c r="D13" s="36" t="s">
        <v>269</v>
      </c>
      <c r="E13" s="36"/>
      <c r="F13" s="36"/>
      <c r="G13" s="35" t="s">
        <v>270</v>
      </c>
      <c r="H13" s="47" t="s">
        <v>270</v>
      </c>
      <c r="I13" s="35">
        <v>10</v>
      </c>
      <c r="J13" s="35"/>
      <c r="K13" s="35">
        <v>10</v>
      </c>
      <c r="L13" s="35"/>
      <c r="M13" s="35"/>
      <c r="N13" s="35"/>
    </row>
    <row r="14" ht="24" customHeight="1" spans="1:14">
      <c r="A14" s="34"/>
      <c r="B14" s="35"/>
      <c r="C14" s="35"/>
      <c r="D14" s="36" t="s">
        <v>271</v>
      </c>
      <c r="E14" s="36"/>
      <c r="F14" s="36"/>
      <c r="G14" s="35" t="s">
        <v>272</v>
      </c>
      <c r="H14" s="47" t="s">
        <v>273</v>
      </c>
      <c r="I14" s="35">
        <v>10</v>
      </c>
      <c r="J14" s="35"/>
      <c r="K14" s="35">
        <v>10</v>
      </c>
      <c r="L14" s="35"/>
      <c r="M14" s="35"/>
      <c r="N14" s="35"/>
    </row>
    <row r="15" spans="1:14">
      <c r="A15" s="34"/>
      <c r="B15" s="35"/>
      <c r="C15" s="35" t="s">
        <v>173</v>
      </c>
      <c r="D15" s="36" t="s">
        <v>274</v>
      </c>
      <c r="E15" s="36"/>
      <c r="F15" s="36"/>
      <c r="G15" s="38" t="s">
        <v>53</v>
      </c>
      <c r="H15" s="38">
        <v>1</v>
      </c>
      <c r="I15" s="35">
        <v>10</v>
      </c>
      <c r="J15" s="35"/>
      <c r="K15" s="35">
        <v>10</v>
      </c>
      <c r="L15" s="35"/>
      <c r="M15" s="35"/>
      <c r="N15" s="35"/>
    </row>
    <row r="16" spans="1:14">
      <c r="A16" s="34"/>
      <c r="B16" s="35"/>
      <c r="C16" s="35" t="s">
        <v>176</v>
      </c>
      <c r="D16" s="36" t="s">
        <v>275</v>
      </c>
      <c r="E16" s="36"/>
      <c r="F16" s="36"/>
      <c r="G16" s="35" t="s">
        <v>94</v>
      </c>
      <c r="H16" s="38">
        <v>1</v>
      </c>
      <c r="I16" s="35">
        <v>10</v>
      </c>
      <c r="J16" s="35"/>
      <c r="K16" s="35">
        <v>10</v>
      </c>
      <c r="L16" s="35"/>
      <c r="M16" s="35"/>
      <c r="N16" s="35"/>
    </row>
    <row r="17" spans="1:14">
      <c r="A17" s="34"/>
      <c r="B17" s="35"/>
      <c r="C17" s="35" t="s">
        <v>178</v>
      </c>
      <c r="D17" s="36" t="s">
        <v>179</v>
      </c>
      <c r="E17" s="36"/>
      <c r="F17" s="36"/>
      <c r="G17" s="35" t="s">
        <v>99</v>
      </c>
      <c r="H17" s="38">
        <v>1</v>
      </c>
      <c r="I17" s="35">
        <v>10</v>
      </c>
      <c r="J17" s="35"/>
      <c r="K17" s="35">
        <v>10</v>
      </c>
      <c r="L17" s="35"/>
      <c r="M17" s="35"/>
      <c r="N17" s="35"/>
    </row>
    <row r="18" spans="1:14">
      <c r="A18" s="34"/>
      <c r="B18" s="35" t="s">
        <v>180</v>
      </c>
      <c r="C18" s="35" t="s">
        <v>181</v>
      </c>
      <c r="D18" s="36" t="s">
        <v>276</v>
      </c>
      <c r="E18" s="36"/>
      <c r="F18" s="36"/>
      <c r="G18" s="38" t="s">
        <v>53</v>
      </c>
      <c r="H18" s="38">
        <v>1</v>
      </c>
      <c r="I18" s="35">
        <v>10</v>
      </c>
      <c r="J18" s="35"/>
      <c r="K18" s="35">
        <v>10</v>
      </c>
      <c r="L18" s="35"/>
      <c r="M18" s="35"/>
      <c r="N18" s="35"/>
    </row>
    <row r="19" spans="1:14">
      <c r="A19" s="34"/>
      <c r="B19" s="35"/>
      <c r="C19" s="35" t="s">
        <v>185</v>
      </c>
      <c r="D19" s="36" t="s">
        <v>277</v>
      </c>
      <c r="E19" s="36"/>
      <c r="F19" s="36"/>
      <c r="G19" s="35" t="s">
        <v>62</v>
      </c>
      <c r="H19" s="38">
        <v>1</v>
      </c>
      <c r="I19" s="35">
        <v>10</v>
      </c>
      <c r="J19" s="35"/>
      <c r="K19" s="35">
        <v>10</v>
      </c>
      <c r="L19" s="35"/>
      <c r="M19" s="35"/>
      <c r="N19" s="35"/>
    </row>
    <row r="20" spans="1:14">
      <c r="A20" s="34"/>
      <c r="B20" s="35"/>
      <c r="C20" s="35"/>
      <c r="D20" s="36" t="s">
        <v>278</v>
      </c>
      <c r="E20" s="36"/>
      <c r="F20" s="36"/>
      <c r="G20" s="35" t="s">
        <v>279</v>
      </c>
      <c r="H20" s="38">
        <v>1</v>
      </c>
      <c r="I20" s="35">
        <v>10</v>
      </c>
      <c r="J20" s="35"/>
      <c r="K20" s="35">
        <v>10</v>
      </c>
      <c r="L20" s="35"/>
      <c r="M20" s="35"/>
      <c r="N20" s="35"/>
    </row>
    <row r="21" ht="22.5" spans="1:14">
      <c r="A21" s="34"/>
      <c r="B21" s="35" t="s">
        <v>188</v>
      </c>
      <c r="C21" s="35" t="s">
        <v>189</v>
      </c>
      <c r="D21" s="36" t="s">
        <v>280</v>
      </c>
      <c r="E21" s="36"/>
      <c r="F21" s="36"/>
      <c r="G21" s="35" t="s">
        <v>209</v>
      </c>
      <c r="H21" s="38">
        <v>0.93</v>
      </c>
      <c r="I21" s="35">
        <v>10</v>
      </c>
      <c r="J21" s="35"/>
      <c r="K21" s="35">
        <v>10</v>
      </c>
      <c r="L21" s="35"/>
      <c r="M21" s="35"/>
      <c r="N21" s="35"/>
    </row>
    <row r="22" ht="15" customHeight="1" spans="1:14">
      <c r="A22" s="39" t="s">
        <v>192</v>
      </c>
      <c r="B22" s="39"/>
      <c r="C22" s="39"/>
      <c r="D22" s="39"/>
      <c r="E22" s="39"/>
      <c r="F22" s="39"/>
      <c r="G22" s="39"/>
      <c r="H22" s="39"/>
      <c r="I22" s="39">
        <v>100</v>
      </c>
      <c r="J22" s="39"/>
      <c r="K22" s="39">
        <f>SUM(K13:K21)+N6</f>
        <v>99.96</v>
      </c>
      <c r="L22" s="39"/>
      <c r="M22" s="41" t="s">
        <v>122</v>
      </c>
      <c r="N22" s="41"/>
    </row>
    <row r="23" spans="1:14">
      <c r="A23" s="10" t="s">
        <v>193</v>
      </c>
      <c r="B23" s="11" t="s">
        <v>194</v>
      </c>
      <c r="C23" s="12"/>
      <c r="D23" s="12"/>
      <c r="E23" s="12"/>
      <c r="F23" s="12"/>
      <c r="G23" s="12"/>
      <c r="H23" s="12"/>
      <c r="I23" s="12"/>
      <c r="J23" s="12"/>
      <c r="K23" s="12"/>
      <c r="L23" s="12"/>
      <c r="M23" s="12"/>
      <c r="N23" s="15"/>
    </row>
    <row r="24" ht="15.95" customHeight="1"/>
  </sheetData>
  <mergeCells count="9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H22"/>
    <mergeCell ref="I22:J22"/>
    <mergeCell ref="K22:L22"/>
    <mergeCell ref="M22:N22"/>
    <mergeCell ref="B23:N23"/>
    <mergeCell ref="A10:A11"/>
    <mergeCell ref="A12:A21"/>
    <mergeCell ref="B13:B17"/>
    <mergeCell ref="B18:B20"/>
    <mergeCell ref="C13:C14"/>
    <mergeCell ref="C19:C20"/>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view="pageBreakPreview" zoomScaleNormal="100" workbookViewId="0">
      <selection activeCell="T25" sqref="T25"/>
    </sheetView>
  </sheetViews>
  <sheetFormatPr defaultColWidth="9" defaultRowHeight="13.5"/>
  <cols>
    <col min="1" max="1" width="5.25" customWidth="1"/>
    <col min="3" max="3" width="8.20833333333333" customWidth="1"/>
    <col min="5" max="5" width="12.375" customWidth="1"/>
    <col min="6" max="6" width="2.375" customWidth="1"/>
    <col min="7" max="7" width="19.125" customWidth="1"/>
    <col min="8" max="8" width="10.125" customWidth="1"/>
    <col min="9" max="9" width="6.875" customWidth="1"/>
    <col min="10" max="10" width="0.875" customWidth="1"/>
    <col min="11" max="11" width="8" customWidth="1"/>
    <col min="12" max="12" width="1" customWidth="1"/>
    <col min="13" max="13" width="6.875" customWidth="1"/>
    <col min="14" max="14" width="48.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281</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SUM(E7:E9)</f>
        <v>535.24</v>
      </c>
      <c r="F6" s="42">
        <f>SUM(F7:G9)</f>
        <v>535.24</v>
      </c>
      <c r="G6" s="42"/>
      <c r="H6" s="42">
        <f>SUM(H7:I9)</f>
        <v>451.56</v>
      </c>
      <c r="I6" s="42"/>
      <c r="J6" s="2">
        <v>10</v>
      </c>
      <c r="K6" s="2"/>
      <c r="L6" s="40">
        <f>H6/F6</f>
        <v>0.843658919363276</v>
      </c>
      <c r="M6" s="40"/>
      <c r="N6" s="2">
        <v>8.44</v>
      </c>
    </row>
    <row r="7" ht="15" customHeight="1" spans="1:14">
      <c r="A7" s="2"/>
      <c r="B7" s="2"/>
      <c r="C7" s="2" t="s">
        <v>154</v>
      </c>
      <c r="D7" s="2"/>
      <c r="E7" s="42">
        <v>450</v>
      </c>
      <c r="F7" s="42">
        <v>450</v>
      </c>
      <c r="G7" s="42"/>
      <c r="H7" s="42">
        <v>366.32</v>
      </c>
      <c r="I7" s="42"/>
      <c r="J7" s="2" t="s">
        <v>30</v>
      </c>
      <c r="K7" s="2"/>
      <c r="L7" s="2"/>
      <c r="M7" s="2"/>
      <c r="N7" s="2" t="s">
        <v>30</v>
      </c>
    </row>
    <row r="8" ht="15" customHeight="1" spans="1:14">
      <c r="A8" s="2"/>
      <c r="B8" s="2"/>
      <c r="C8" s="2" t="s">
        <v>155</v>
      </c>
      <c r="D8" s="2"/>
      <c r="E8" s="42">
        <v>85.24</v>
      </c>
      <c r="F8" s="42">
        <v>85.24</v>
      </c>
      <c r="G8" s="42"/>
      <c r="H8" s="42">
        <v>85.24</v>
      </c>
      <c r="I8" s="4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41" customHeight="1" spans="1:14">
      <c r="A11" s="2"/>
      <c r="B11" s="33" t="s">
        <v>282</v>
      </c>
      <c r="C11" s="33"/>
      <c r="D11" s="33"/>
      <c r="E11" s="33"/>
      <c r="F11" s="33"/>
      <c r="G11" s="33"/>
      <c r="H11" s="33" t="s">
        <v>283</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15" customHeight="1" spans="1:14">
      <c r="A13" s="34"/>
      <c r="B13" s="35" t="s">
        <v>161</v>
      </c>
      <c r="C13" s="35" t="s">
        <v>162</v>
      </c>
      <c r="D13" s="36" t="s">
        <v>284</v>
      </c>
      <c r="E13" s="36"/>
      <c r="F13" s="36"/>
      <c r="G13" s="35" t="s">
        <v>53</v>
      </c>
      <c r="H13" s="38">
        <v>1</v>
      </c>
      <c r="I13" s="35">
        <v>3.92</v>
      </c>
      <c r="J13" s="35"/>
      <c r="K13" s="35">
        <v>3.92</v>
      </c>
      <c r="L13" s="35"/>
      <c r="M13" s="35"/>
      <c r="N13" s="35"/>
    </row>
    <row r="14" ht="15" customHeight="1" spans="1:14">
      <c r="A14" s="34"/>
      <c r="B14" s="35"/>
      <c r="C14" s="35"/>
      <c r="D14" s="36" t="s">
        <v>285</v>
      </c>
      <c r="E14" s="36"/>
      <c r="F14" s="36"/>
      <c r="G14" s="35" t="s">
        <v>53</v>
      </c>
      <c r="H14" s="38">
        <v>1</v>
      </c>
      <c r="I14" s="35">
        <v>3.84</v>
      </c>
      <c r="J14" s="35"/>
      <c r="K14" s="35">
        <v>3.84</v>
      </c>
      <c r="L14" s="35"/>
      <c r="M14" s="35"/>
      <c r="N14" s="35"/>
    </row>
    <row r="15" ht="15" customHeight="1" spans="1:14">
      <c r="A15" s="34"/>
      <c r="B15" s="35"/>
      <c r="C15" s="35"/>
      <c r="D15" s="36" t="s">
        <v>286</v>
      </c>
      <c r="E15" s="36"/>
      <c r="F15" s="36"/>
      <c r="G15" s="35" t="s">
        <v>53</v>
      </c>
      <c r="H15" s="38">
        <v>1</v>
      </c>
      <c r="I15" s="35">
        <v>3.84</v>
      </c>
      <c r="J15" s="35"/>
      <c r="K15" s="35">
        <v>3.84</v>
      </c>
      <c r="L15" s="35"/>
      <c r="M15" s="35"/>
      <c r="N15" s="35"/>
    </row>
    <row r="16" ht="15" customHeight="1" spans="1:14">
      <c r="A16" s="34"/>
      <c r="B16" s="35"/>
      <c r="C16" s="35"/>
      <c r="D16" s="36" t="s">
        <v>287</v>
      </c>
      <c r="E16" s="36"/>
      <c r="F16" s="36"/>
      <c r="G16" s="35" t="s">
        <v>53</v>
      </c>
      <c r="H16" s="38">
        <v>1</v>
      </c>
      <c r="I16" s="35">
        <v>3.84</v>
      </c>
      <c r="J16" s="35"/>
      <c r="K16" s="35">
        <v>3.84</v>
      </c>
      <c r="L16" s="35"/>
      <c r="M16" s="35"/>
      <c r="N16" s="35"/>
    </row>
    <row r="17" ht="15" customHeight="1" spans="1:14">
      <c r="A17" s="34"/>
      <c r="B17" s="35"/>
      <c r="C17" s="35" t="s">
        <v>173</v>
      </c>
      <c r="D17" s="36" t="s">
        <v>288</v>
      </c>
      <c r="E17" s="36"/>
      <c r="F17" s="36"/>
      <c r="G17" s="35" t="s">
        <v>209</v>
      </c>
      <c r="H17" s="38">
        <v>1</v>
      </c>
      <c r="I17" s="35">
        <v>3.84</v>
      </c>
      <c r="J17" s="35"/>
      <c r="K17" s="35">
        <v>3.84</v>
      </c>
      <c r="L17" s="35"/>
      <c r="M17" s="35"/>
      <c r="N17" s="35"/>
    </row>
    <row r="18" ht="15" customHeight="1" spans="1:14">
      <c r="A18" s="34"/>
      <c r="B18" s="35"/>
      <c r="C18" s="35"/>
      <c r="D18" s="36" t="s">
        <v>289</v>
      </c>
      <c r="E18" s="36"/>
      <c r="F18" s="36"/>
      <c r="G18" s="35" t="s">
        <v>53</v>
      </c>
      <c r="H18" s="38">
        <v>1</v>
      </c>
      <c r="I18" s="35">
        <v>3.84</v>
      </c>
      <c r="J18" s="35"/>
      <c r="K18" s="35">
        <v>3.84</v>
      </c>
      <c r="L18" s="35"/>
      <c r="M18" s="35"/>
      <c r="N18" s="35"/>
    </row>
    <row r="19" ht="15" customHeight="1" spans="1:14">
      <c r="A19" s="34"/>
      <c r="B19" s="35"/>
      <c r="C19" s="35"/>
      <c r="D19" s="36" t="s">
        <v>290</v>
      </c>
      <c r="E19" s="36"/>
      <c r="F19" s="36"/>
      <c r="G19" s="35" t="s">
        <v>53</v>
      </c>
      <c r="H19" s="38">
        <v>1</v>
      </c>
      <c r="I19" s="35">
        <v>3.84</v>
      </c>
      <c r="J19" s="35"/>
      <c r="K19" s="35">
        <v>3.84</v>
      </c>
      <c r="L19" s="35"/>
      <c r="M19" s="35"/>
      <c r="N19" s="35"/>
    </row>
    <row r="20" ht="15" customHeight="1" spans="1:14">
      <c r="A20" s="34"/>
      <c r="B20" s="35"/>
      <c r="C20" s="35"/>
      <c r="D20" s="36" t="s">
        <v>291</v>
      </c>
      <c r="E20" s="36"/>
      <c r="F20" s="36"/>
      <c r="G20" s="35" t="s">
        <v>53</v>
      </c>
      <c r="H20" s="38">
        <v>1</v>
      </c>
      <c r="I20" s="35">
        <v>3.84</v>
      </c>
      <c r="J20" s="35"/>
      <c r="K20" s="35">
        <v>3.84</v>
      </c>
      <c r="L20" s="35"/>
      <c r="M20" s="35"/>
      <c r="N20" s="35"/>
    </row>
    <row r="21" ht="15" customHeight="1" spans="1:14">
      <c r="A21" s="34"/>
      <c r="B21" s="35"/>
      <c r="C21" s="35" t="s">
        <v>176</v>
      </c>
      <c r="D21" s="36" t="s">
        <v>292</v>
      </c>
      <c r="E21" s="36"/>
      <c r="F21" s="36"/>
      <c r="G21" s="35" t="s">
        <v>94</v>
      </c>
      <c r="H21" s="38">
        <v>1</v>
      </c>
      <c r="I21" s="35">
        <v>3.84</v>
      </c>
      <c r="J21" s="35"/>
      <c r="K21" s="35">
        <v>3.84</v>
      </c>
      <c r="L21" s="35"/>
      <c r="M21" s="35"/>
      <c r="N21" s="35"/>
    </row>
    <row r="22" ht="15" customHeight="1" spans="1:14">
      <c r="A22" s="34"/>
      <c r="B22" s="35"/>
      <c r="C22" s="35"/>
      <c r="D22" s="36" t="s">
        <v>293</v>
      </c>
      <c r="E22" s="36"/>
      <c r="F22" s="36"/>
      <c r="G22" s="35" t="s">
        <v>94</v>
      </c>
      <c r="H22" s="38">
        <v>1</v>
      </c>
      <c r="I22" s="35">
        <v>3.84</v>
      </c>
      <c r="J22" s="35"/>
      <c r="K22" s="35">
        <v>3.84</v>
      </c>
      <c r="L22" s="35"/>
      <c r="M22" s="35"/>
      <c r="N22" s="35"/>
    </row>
    <row r="23" ht="15" customHeight="1" spans="1:14">
      <c r="A23" s="34"/>
      <c r="B23" s="35"/>
      <c r="C23" s="35"/>
      <c r="D23" s="36" t="s">
        <v>294</v>
      </c>
      <c r="E23" s="36"/>
      <c r="F23" s="36"/>
      <c r="G23" s="35" t="s">
        <v>94</v>
      </c>
      <c r="H23" s="38">
        <v>1</v>
      </c>
      <c r="I23" s="35">
        <v>3.84</v>
      </c>
      <c r="J23" s="35"/>
      <c r="K23" s="35">
        <v>3.84</v>
      </c>
      <c r="L23" s="35"/>
      <c r="M23" s="35"/>
      <c r="N23" s="35"/>
    </row>
    <row r="24" ht="15" customHeight="1" spans="1:14">
      <c r="A24" s="34"/>
      <c r="B24" s="35"/>
      <c r="C24" s="35"/>
      <c r="D24" s="36" t="s">
        <v>295</v>
      </c>
      <c r="E24" s="36"/>
      <c r="F24" s="36"/>
      <c r="G24" s="35" t="s">
        <v>94</v>
      </c>
      <c r="H24" s="38">
        <v>1</v>
      </c>
      <c r="I24" s="35">
        <v>3.84</v>
      </c>
      <c r="J24" s="35"/>
      <c r="K24" s="35">
        <v>3.84</v>
      </c>
      <c r="L24" s="35"/>
      <c r="M24" s="35"/>
      <c r="N24" s="35"/>
    </row>
    <row r="25" ht="15" customHeight="1" spans="1:14">
      <c r="A25" s="34"/>
      <c r="B25" s="35"/>
      <c r="C25" s="35" t="s">
        <v>178</v>
      </c>
      <c r="D25" s="36" t="s">
        <v>179</v>
      </c>
      <c r="E25" s="36"/>
      <c r="F25" s="36"/>
      <c r="G25" s="35" t="s">
        <v>99</v>
      </c>
      <c r="H25" s="38">
        <v>1</v>
      </c>
      <c r="I25" s="35">
        <v>3.84</v>
      </c>
      <c r="J25" s="35"/>
      <c r="K25" s="35">
        <v>3.84</v>
      </c>
      <c r="L25" s="35"/>
      <c r="M25" s="35"/>
      <c r="N25" s="35"/>
    </row>
    <row r="26" ht="15" customHeight="1" spans="1:14">
      <c r="A26" s="34"/>
      <c r="B26" s="35" t="s">
        <v>180</v>
      </c>
      <c r="C26" s="35" t="s">
        <v>296</v>
      </c>
      <c r="D26" s="36" t="s">
        <v>297</v>
      </c>
      <c r="E26" s="36"/>
      <c r="F26" s="36"/>
      <c r="G26" s="35" t="s">
        <v>53</v>
      </c>
      <c r="H26" s="38">
        <v>1</v>
      </c>
      <c r="I26" s="35">
        <v>10</v>
      </c>
      <c r="J26" s="35"/>
      <c r="K26" s="35">
        <v>10</v>
      </c>
      <c r="L26" s="35"/>
      <c r="M26" s="35"/>
      <c r="N26" s="35"/>
    </row>
    <row r="27" ht="15" customHeight="1" spans="1:14">
      <c r="A27" s="34"/>
      <c r="B27" s="35"/>
      <c r="C27" s="35"/>
      <c r="D27" s="36" t="s">
        <v>298</v>
      </c>
      <c r="E27" s="36"/>
      <c r="F27" s="36"/>
      <c r="G27" s="35" t="s">
        <v>299</v>
      </c>
      <c r="H27" s="38">
        <v>1</v>
      </c>
      <c r="I27" s="35">
        <v>10</v>
      </c>
      <c r="J27" s="35"/>
      <c r="K27" s="35">
        <v>10</v>
      </c>
      <c r="L27" s="35"/>
      <c r="M27" s="35"/>
      <c r="N27" s="35"/>
    </row>
    <row r="28" ht="22.5" spans="1:14">
      <c r="A28" s="34"/>
      <c r="B28" s="35"/>
      <c r="C28" s="35" t="s">
        <v>185</v>
      </c>
      <c r="D28" s="36" t="s">
        <v>300</v>
      </c>
      <c r="E28" s="36"/>
      <c r="F28" s="36"/>
      <c r="G28" s="35" t="s">
        <v>62</v>
      </c>
      <c r="H28" s="38">
        <v>1</v>
      </c>
      <c r="I28" s="35">
        <v>10</v>
      </c>
      <c r="J28" s="35"/>
      <c r="K28" s="35">
        <v>10</v>
      </c>
      <c r="L28" s="35"/>
      <c r="M28" s="35"/>
      <c r="N28" s="35"/>
    </row>
    <row r="29" ht="22.5" spans="1:14">
      <c r="A29" s="34"/>
      <c r="B29" s="35" t="s">
        <v>188</v>
      </c>
      <c r="C29" s="35" t="s">
        <v>189</v>
      </c>
      <c r="D29" s="36" t="s">
        <v>190</v>
      </c>
      <c r="E29" s="36"/>
      <c r="F29" s="36"/>
      <c r="G29" s="35" t="s">
        <v>209</v>
      </c>
      <c r="H29" s="38">
        <v>0.98</v>
      </c>
      <c r="I29" s="35">
        <v>10</v>
      </c>
      <c r="J29" s="35"/>
      <c r="K29" s="35">
        <v>10</v>
      </c>
      <c r="L29" s="35"/>
      <c r="M29" s="35"/>
      <c r="N29" s="35"/>
    </row>
    <row r="30" ht="15" customHeight="1" spans="1:14">
      <c r="A30" s="39" t="s">
        <v>192</v>
      </c>
      <c r="B30" s="39"/>
      <c r="C30" s="39"/>
      <c r="D30" s="39"/>
      <c r="E30" s="39"/>
      <c r="F30" s="39"/>
      <c r="G30" s="39"/>
      <c r="H30" s="39"/>
      <c r="I30" s="39">
        <v>100</v>
      </c>
      <c r="J30" s="39"/>
      <c r="K30" s="39">
        <f>SUM(K13:K29)+N6</f>
        <v>98.44</v>
      </c>
      <c r="L30" s="39"/>
      <c r="M30" s="41" t="s">
        <v>122</v>
      </c>
      <c r="N30" s="41"/>
    </row>
    <row r="31" spans="1:14">
      <c r="A31" s="10" t="s">
        <v>193</v>
      </c>
      <c r="B31" s="11" t="s">
        <v>194</v>
      </c>
      <c r="C31" s="12"/>
      <c r="D31" s="12"/>
      <c r="E31" s="12"/>
      <c r="F31" s="12"/>
      <c r="G31" s="12"/>
      <c r="H31" s="12"/>
      <c r="I31" s="12"/>
      <c r="J31" s="12"/>
      <c r="K31" s="12"/>
      <c r="L31" s="12"/>
      <c r="M31" s="12"/>
      <c r="N31" s="15"/>
    </row>
    <row r="32" ht="15.95" customHeight="1"/>
  </sheetData>
  <mergeCells count="12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A30:H30"/>
    <mergeCell ref="I30:J30"/>
    <mergeCell ref="K30:L30"/>
    <mergeCell ref="M30:N30"/>
    <mergeCell ref="B31:N31"/>
    <mergeCell ref="A10:A11"/>
    <mergeCell ref="A12:A29"/>
    <mergeCell ref="B13:B25"/>
    <mergeCell ref="B26:B28"/>
    <mergeCell ref="C13:C16"/>
    <mergeCell ref="C17:C20"/>
    <mergeCell ref="C21:C24"/>
    <mergeCell ref="C26:C27"/>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2"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topLeftCell="A11" workbookViewId="0">
      <selection activeCell="U14" sqref="U14"/>
    </sheetView>
  </sheetViews>
  <sheetFormatPr defaultColWidth="9" defaultRowHeight="13.5"/>
  <cols>
    <col min="1" max="1" width="5.25" customWidth="1"/>
    <col min="3" max="3" width="9.54166666666667" customWidth="1"/>
    <col min="5" max="5" width="12.375" customWidth="1"/>
    <col min="6" max="6" width="2.375" customWidth="1"/>
    <col min="7" max="7" width="26.75" customWidth="1"/>
    <col min="8" max="8" width="10.125" customWidth="1"/>
    <col min="9" max="9" width="6.875" customWidth="1"/>
    <col min="10" max="10" width="0.875" customWidth="1"/>
    <col min="11" max="11" width="8" customWidth="1"/>
    <col min="12" max="12" width="1" customWidth="1"/>
    <col min="13" max="13" width="6.875" customWidth="1"/>
    <col min="14" max="14" width="29"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301</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42">
        <f>SUM(E7:E8)</f>
        <v>1048.26</v>
      </c>
      <c r="F6" s="42">
        <f>SUM(F7:G9)</f>
        <v>1048.26</v>
      </c>
      <c r="G6" s="42"/>
      <c r="H6" s="42">
        <f>SUM(H7:I8)</f>
        <v>1048.26</v>
      </c>
      <c r="I6" s="42"/>
      <c r="J6" s="2">
        <v>10</v>
      </c>
      <c r="K6" s="2"/>
      <c r="L6" s="46">
        <f>H6/F6</f>
        <v>1</v>
      </c>
      <c r="M6" s="46"/>
      <c r="N6" s="2">
        <v>10</v>
      </c>
    </row>
    <row r="7" ht="15" customHeight="1" spans="1:14">
      <c r="A7" s="2"/>
      <c r="B7" s="2"/>
      <c r="C7" s="2" t="s">
        <v>154</v>
      </c>
      <c r="D7" s="2"/>
      <c r="E7" s="42">
        <v>950</v>
      </c>
      <c r="F7" s="42">
        <v>950</v>
      </c>
      <c r="G7" s="42"/>
      <c r="H7" s="42">
        <v>950</v>
      </c>
      <c r="I7" s="42"/>
      <c r="J7" s="2" t="s">
        <v>30</v>
      </c>
      <c r="K7" s="2"/>
      <c r="L7" s="2"/>
      <c r="M7" s="2"/>
      <c r="N7" s="2" t="s">
        <v>30</v>
      </c>
    </row>
    <row r="8" ht="15" customHeight="1" spans="1:14">
      <c r="A8" s="2"/>
      <c r="B8" s="2"/>
      <c r="C8" s="2" t="s">
        <v>155</v>
      </c>
      <c r="D8" s="2"/>
      <c r="E8" s="42">
        <v>98.26</v>
      </c>
      <c r="F8" s="42">
        <v>98.26</v>
      </c>
      <c r="G8" s="42"/>
      <c r="H8" s="42">
        <v>98.26</v>
      </c>
      <c r="I8" s="4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76" customHeight="1" spans="1:14">
      <c r="A11" s="2"/>
      <c r="B11" s="33" t="s">
        <v>302</v>
      </c>
      <c r="C11" s="33"/>
      <c r="D11" s="33"/>
      <c r="E11" s="33"/>
      <c r="F11" s="33"/>
      <c r="G11" s="33"/>
      <c r="H11" s="33" t="s">
        <v>303</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15" customHeight="1" spans="1:14">
      <c r="A13" s="34"/>
      <c r="B13" s="35" t="s">
        <v>161</v>
      </c>
      <c r="C13" s="35" t="s">
        <v>162</v>
      </c>
      <c r="D13" s="36" t="s">
        <v>304</v>
      </c>
      <c r="E13" s="36"/>
      <c r="F13" s="36"/>
      <c r="G13" s="35" t="s">
        <v>305</v>
      </c>
      <c r="H13" s="35" t="s">
        <v>305</v>
      </c>
      <c r="I13" s="35">
        <v>4.6</v>
      </c>
      <c r="J13" s="35"/>
      <c r="K13" s="35">
        <v>4.6</v>
      </c>
      <c r="L13" s="35"/>
      <c r="M13" s="35"/>
      <c r="N13" s="35"/>
    </row>
    <row r="14" ht="15" customHeight="1" spans="1:14">
      <c r="A14" s="34"/>
      <c r="B14" s="35"/>
      <c r="C14" s="35"/>
      <c r="D14" s="36" t="s">
        <v>306</v>
      </c>
      <c r="E14" s="36"/>
      <c r="F14" s="36"/>
      <c r="G14" s="35" t="s">
        <v>307</v>
      </c>
      <c r="H14" s="35" t="s">
        <v>307</v>
      </c>
      <c r="I14" s="35">
        <v>4.54</v>
      </c>
      <c r="J14" s="35"/>
      <c r="K14" s="35">
        <v>4.54</v>
      </c>
      <c r="L14" s="35"/>
      <c r="M14" s="35"/>
      <c r="N14" s="35"/>
    </row>
    <row r="15" ht="15" customHeight="1" spans="1:14">
      <c r="A15" s="34"/>
      <c r="B15" s="35"/>
      <c r="C15" s="35" t="s">
        <v>173</v>
      </c>
      <c r="D15" s="36" t="s">
        <v>308</v>
      </c>
      <c r="E15" s="36"/>
      <c r="F15" s="36"/>
      <c r="G15" s="35">
        <f>100%</f>
        <v>1</v>
      </c>
      <c r="H15" s="38">
        <v>1</v>
      </c>
      <c r="I15" s="35">
        <v>4.54</v>
      </c>
      <c r="J15" s="35"/>
      <c r="K15" s="35">
        <v>4.54</v>
      </c>
      <c r="L15" s="35"/>
      <c r="M15" s="35"/>
      <c r="N15" s="35"/>
    </row>
    <row r="16" ht="15" customHeight="1" spans="1:14">
      <c r="A16" s="34"/>
      <c r="B16" s="35"/>
      <c r="C16" s="35"/>
      <c r="D16" s="36" t="s">
        <v>309</v>
      </c>
      <c r="E16" s="36"/>
      <c r="F16" s="36"/>
      <c r="G16" s="35" t="s">
        <v>53</v>
      </c>
      <c r="H16" s="38">
        <v>1</v>
      </c>
      <c r="I16" s="35">
        <v>4.54</v>
      </c>
      <c r="J16" s="35"/>
      <c r="K16" s="35">
        <v>4.54</v>
      </c>
      <c r="L16" s="35"/>
      <c r="M16" s="35"/>
      <c r="N16" s="35"/>
    </row>
    <row r="17" ht="24" customHeight="1" spans="1:14">
      <c r="A17" s="34"/>
      <c r="B17" s="35"/>
      <c r="C17" s="35"/>
      <c r="D17" s="36" t="s">
        <v>310</v>
      </c>
      <c r="E17" s="36"/>
      <c r="F17" s="36"/>
      <c r="G17" s="35" t="s">
        <v>53</v>
      </c>
      <c r="H17" s="38">
        <v>1</v>
      </c>
      <c r="I17" s="35">
        <v>4.54</v>
      </c>
      <c r="J17" s="35"/>
      <c r="K17" s="35">
        <v>4.54</v>
      </c>
      <c r="L17" s="35"/>
      <c r="M17" s="35"/>
      <c r="N17" s="35"/>
    </row>
    <row r="18" ht="15" customHeight="1" spans="1:14">
      <c r="A18" s="34"/>
      <c r="B18" s="35"/>
      <c r="C18" s="35"/>
      <c r="D18" s="36" t="s">
        <v>311</v>
      </c>
      <c r="E18" s="36"/>
      <c r="F18" s="36"/>
      <c r="G18" s="35" t="s">
        <v>53</v>
      </c>
      <c r="H18" s="38">
        <v>1</v>
      </c>
      <c r="I18" s="35">
        <v>4.54</v>
      </c>
      <c r="J18" s="35"/>
      <c r="K18" s="35">
        <v>4.54</v>
      </c>
      <c r="L18" s="35"/>
      <c r="M18" s="35"/>
      <c r="N18" s="35"/>
    </row>
    <row r="19" ht="15" customHeight="1" spans="1:14">
      <c r="A19" s="34"/>
      <c r="B19" s="35"/>
      <c r="C19" s="35" t="s">
        <v>176</v>
      </c>
      <c r="D19" s="36" t="s">
        <v>312</v>
      </c>
      <c r="E19" s="36"/>
      <c r="F19" s="36"/>
      <c r="G19" s="35" t="s">
        <v>94</v>
      </c>
      <c r="H19" s="38">
        <v>1</v>
      </c>
      <c r="I19" s="35">
        <v>4.54</v>
      </c>
      <c r="J19" s="35"/>
      <c r="K19" s="35">
        <v>4.54</v>
      </c>
      <c r="L19" s="35"/>
      <c r="M19" s="35"/>
      <c r="N19" s="35"/>
    </row>
    <row r="20" ht="15" customHeight="1" spans="1:14">
      <c r="A20" s="34"/>
      <c r="B20" s="35"/>
      <c r="C20" s="35"/>
      <c r="D20" s="36" t="s">
        <v>313</v>
      </c>
      <c r="E20" s="36"/>
      <c r="F20" s="36"/>
      <c r="G20" s="35" t="s">
        <v>94</v>
      </c>
      <c r="H20" s="38">
        <v>1</v>
      </c>
      <c r="I20" s="35">
        <v>4.54</v>
      </c>
      <c r="J20" s="35"/>
      <c r="K20" s="35">
        <v>4.54</v>
      </c>
      <c r="L20" s="35"/>
      <c r="M20" s="35"/>
      <c r="N20" s="35"/>
    </row>
    <row r="21" ht="15" customHeight="1" spans="1:14">
      <c r="A21" s="34"/>
      <c r="B21" s="35"/>
      <c r="C21" s="35"/>
      <c r="D21" s="36" t="s">
        <v>314</v>
      </c>
      <c r="E21" s="36"/>
      <c r="F21" s="36"/>
      <c r="G21" s="35" t="s">
        <v>94</v>
      </c>
      <c r="H21" s="38">
        <v>1</v>
      </c>
      <c r="I21" s="35">
        <v>4.54</v>
      </c>
      <c r="J21" s="35"/>
      <c r="K21" s="35">
        <v>4.54</v>
      </c>
      <c r="L21" s="35"/>
      <c r="M21" s="35"/>
      <c r="N21" s="35"/>
    </row>
    <row r="22" ht="15" customHeight="1" spans="1:14">
      <c r="A22" s="34"/>
      <c r="B22" s="35"/>
      <c r="C22" s="35"/>
      <c r="D22" s="36" t="s">
        <v>315</v>
      </c>
      <c r="E22" s="36"/>
      <c r="F22" s="36"/>
      <c r="G22" s="35" t="s">
        <v>94</v>
      </c>
      <c r="H22" s="38">
        <v>1</v>
      </c>
      <c r="I22" s="35">
        <v>4.54</v>
      </c>
      <c r="J22" s="35"/>
      <c r="K22" s="35">
        <v>4.54</v>
      </c>
      <c r="L22" s="35"/>
      <c r="M22" s="35"/>
      <c r="N22" s="35"/>
    </row>
    <row r="23" ht="15" customHeight="1" spans="1:14">
      <c r="A23" s="34"/>
      <c r="B23" s="35"/>
      <c r="C23" s="35" t="s">
        <v>178</v>
      </c>
      <c r="D23" s="36" t="s">
        <v>179</v>
      </c>
      <c r="E23" s="36"/>
      <c r="F23" s="36"/>
      <c r="G23" s="35" t="s">
        <v>99</v>
      </c>
      <c r="H23" s="38">
        <v>1</v>
      </c>
      <c r="I23" s="35">
        <v>4.54</v>
      </c>
      <c r="J23" s="35"/>
      <c r="K23" s="35">
        <v>4.54</v>
      </c>
      <c r="L23" s="35"/>
      <c r="M23" s="35"/>
      <c r="N23" s="35"/>
    </row>
    <row r="24" ht="22.5" spans="1:14">
      <c r="A24" s="34"/>
      <c r="B24" s="43" t="s">
        <v>180</v>
      </c>
      <c r="C24" s="35" t="s">
        <v>181</v>
      </c>
      <c r="D24" s="36" t="s">
        <v>298</v>
      </c>
      <c r="E24" s="36"/>
      <c r="F24" s="36"/>
      <c r="G24" s="35" t="s">
        <v>299</v>
      </c>
      <c r="H24" s="38">
        <v>1</v>
      </c>
      <c r="I24" s="35">
        <v>10</v>
      </c>
      <c r="J24" s="35"/>
      <c r="K24" s="35">
        <v>10</v>
      </c>
      <c r="L24" s="35"/>
      <c r="M24" s="35"/>
      <c r="N24" s="35"/>
    </row>
    <row r="25" spans="1:14">
      <c r="A25" s="34"/>
      <c r="B25" s="44"/>
      <c r="C25" s="43" t="s">
        <v>185</v>
      </c>
      <c r="D25" s="36" t="s">
        <v>316</v>
      </c>
      <c r="E25" s="36"/>
      <c r="F25" s="36"/>
      <c r="G25" s="35" t="s">
        <v>62</v>
      </c>
      <c r="H25" s="38">
        <v>1</v>
      </c>
      <c r="I25" s="35">
        <v>10</v>
      </c>
      <c r="J25" s="35"/>
      <c r="K25" s="35">
        <v>10</v>
      </c>
      <c r="L25" s="35"/>
      <c r="M25" s="35"/>
      <c r="N25" s="35"/>
    </row>
    <row r="26" spans="1:14">
      <c r="A26" s="34"/>
      <c r="B26" s="45"/>
      <c r="C26" s="45"/>
      <c r="D26" s="36" t="s">
        <v>317</v>
      </c>
      <c r="E26" s="36"/>
      <c r="F26" s="36"/>
      <c r="G26" s="35" t="s">
        <v>318</v>
      </c>
      <c r="H26" s="35" t="s">
        <v>318</v>
      </c>
      <c r="I26" s="35">
        <v>10</v>
      </c>
      <c r="J26" s="35"/>
      <c r="K26" s="35">
        <v>10</v>
      </c>
      <c r="L26" s="35"/>
      <c r="M26" s="35"/>
      <c r="N26" s="35"/>
    </row>
    <row r="27" ht="22.5" spans="1:14">
      <c r="A27" s="34"/>
      <c r="B27" s="35" t="s">
        <v>188</v>
      </c>
      <c r="C27" s="35" t="s">
        <v>189</v>
      </c>
      <c r="D27" s="36" t="s">
        <v>319</v>
      </c>
      <c r="E27" s="36"/>
      <c r="F27" s="36"/>
      <c r="G27" s="35" t="s">
        <v>203</v>
      </c>
      <c r="H27" s="38">
        <v>0.98</v>
      </c>
      <c r="I27" s="35">
        <v>10</v>
      </c>
      <c r="J27" s="35"/>
      <c r="K27" s="35">
        <v>10</v>
      </c>
      <c r="L27" s="35"/>
      <c r="M27" s="35"/>
      <c r="N27" s="35"/>
    </row>
    <row r="28" ht="15" customHeight="1" spans="1:14">
      <c r="A28" s="39" t="s">
        <v>192</v>
      </c>
      <c r="B28" s="39"/>
      <c r="C28" s="39"/>
      <c r="D28" s="39"/>
      <c r="E28" s="39"/>
      <c r="F28" s="39"/>
      <c r="G28" s="39"/>
      <c r="H28" s="39"/>
      <c r="I28" s="39">
        <v>100</v>
      </c>
      <c r="J28" s="39"/>
      <c r="K28" s="39">
        <f>SUM(K13:K27)+N6</f>
        <v>100</v>
      </c>
      <c r="L28" s="39"/>
      <c r="M28" s="41" t="s">
        <v>122</v>
      </c>
      <c r="N28" s="41"/>
    </row>
    <row r="29" spans="1:14">
      <c r="A29" s="10" t="s">
        <v>193</v>
      </c>
      <c r="B29" s="11" t="s">
        <v>194</v>
      </c>
      <c r="C29" s="12"/>
      <c r="D29" s="12"/>
      <c r="E29" s="12"/>
      <c r="F29" s="12"/>
      <c r="G29" s="12"/>
      <c r="H29" s="12"/>
      <c r="I29" s="12"/>
      <c r="J29" s="12"/>
      <c r="K29" s="12"/>
      <c r="L29" s="12"/>
      <c r="M29" s="12"/>
      <c r="N29" s="15"/>
    </row>
  </sheetData>
  <mergeCells count="11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10:A11"/>
    <mergeCell ref="A12:A27"/>
    <mergeCell ref="B13:B23"/>
    <mergeCell ref="B24:B26"/>
    <mergeCell ref="C13:C14"/>
    <mergeCell ref="C15:C18"/>
    <mergeCell ref="C19:C22"/>
    <mergeCell ref="C25:C26"/>
    <mergeCell ref="E4:E5"/>
    <mergeCell ref="N4:N5"/>
    <mergeCell ref="A4:B9"/>
    <mergeCell ref="C4:D5"/>
    <mergeCell ref="F4:G5"/>
    <mergeCell ref="H4:I5"/>
    <mergeCell ref="J4:K5"/>
    <mergeCell ref="L4:M5"/>
  </mergeCells>
  <printOptions horizontalCentered="1"/>
  <pageMargins left="0.751388888888889" right="0.751388888888889" top="1" bottom="0.60625" header="0.5" footer="0.5"/>
  <pageSetup paperSize="9" scale="8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S25" sqref="S25"/>
    </sheetView>
  </sheetViews>
  <sheetFormatPr defaultColWidth="9" defaultRowHeight="13.5"/>
  <cols>
    <col min="1" max="1" width="5.25" customWidth="1"/>
    <col min="3" max="3" width="7.25" customWidth="1"/>
    <col min="5" max="5" width="12.375" customWidth="1"/>
    <col min="6" max="6" width="2.375" customWidth="1"/>
    <col min="7" max="7" width="18.625" customWidth="1"/>
    <col min="8" max="8" width="10.125" customWidth="1"/>
    <col min="9" max="9" width="6.875" customWidth="1"/>
    <col min="10" max="10" width="0.875" customWidth="1"/>
    <col min="11" max="11" width="8" customWidth="1"/>
    <col min="12" max="12" width="1" customWidth="1"/>
    <col min="13" max="13" width="6.875" customWidth="1"/>
    <col min="14" max="14" width="30.625" customWidth="1"/>
  </cols>
  <sheetData>
    <row r="1" ht="42" customHeight="1" spans="1:14">
      <c r="A1" s="1" t="s">
        <v>147</v>
      </c>
      <c r="B1" s="1"/>
      <c r="C1" s="1"/>
      <c r="D1" s="1"/>
      <c r="E1" s="1"/>
      <c r="F1" s="1"/>
      <c r="G1" s="1"/>
      <c r="H1" s="1"/>
      <c r="I1" s="1"/>
      <c r="J1" s="1"/>
      <c r="K1" s="1"/>
      <c r="L1" s="1"/>
      <c r="M1" s="1"/>
      <c r="N1" s="1"/>
    </row>
    <row r="2" ht="15" customHeight="1" spans="1:14">
      <c r="A2" s="2" t="s">
        <v>126</v>
      </c>
      <c r="B2" s="2"/>
      <c r="C2" s="2" t="s">
        <v>320</v>
      </c>
      <c r="D2" s="2"/>
      <c r="E2" s="2"/>
      <c r="F2" s="2"/>
      <c r="G2" s="2"/>
      <c r="H2" s="2"/>
      <c r="I2" s="2"/>
      <c r="J2" s="2"/>
      <c r="K2" s="2"/>
      <c r="L2" s="2"/>
      <c r="M2" s="2"/>
      <c r="N2" s="2"/>
    </row>
    <row r="3" ht="15" customHeight="1" spans="1:14">
      <c r="A3" s="2" t="s">
        <v>127</v>
      </c>
      <c r="B3" s="2"/>
      <c r="C3" s="2" t="s">
        <v>20</v>
      </c>
      <c r="D3" s="2"/>
      <c r="E3" s="2"/>
      <c r="F3" s="2"/>
      <c r="G3" s="2"/>
      <c r="H3" s="2" t="s">
        <v>149</v>
      </c>
      <c r="I3" s="2"/>
      <c r="J3" s="2" t="s">
        <v>20</v>
      </c>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2">
        <f>SUM(E7:E9)</f>
        <v>285.16</v>
      </c>
      <c r="F6" s="2">
        <f>SUM(F7:G9)</f>
        <v>285.16</v>
      </c>
      <c r="G6" s="2"/>
      <c r="H6" s="2">
        <f>SUM(H7:I9)</f>
        <v>284.41</v>
      </c>
      <c r="I6" s="2"/>
      <c r="J6" s="2">
        <v>10</v>
      </c>
      <c r="K6" s="2"/>
      <c r="L6" s="40">
        <f>H6/F6</f>
        <v>0.997369897601347</v>
      </c>
      <c r="M6" s="40"/>
      <c r="N6" s="2">
        <v>9.97</v>
      </c>
    </row>
    <row r="7" ht="15" customHeight="1" spans="1:14">
      <c r="A7" s="2"/>
      <c r="B7" s="2"/>
      <c r="C7" s="2" t="s">
        <v>154</v>
      </c>
      <c r="D7" s="2"/>
      <c r="E7" s="2">
        <v>250</v>
      </c>
      <c r="F7" s="2">
        <v>250</v>
      </c>
      <c r="G7" s="2"/>
      <c r="H7" s="2">
        <v>249.25</v>
      </c>
      <c r="I7" s="2"/>
      <c r="J7" s="2" t="s">
        <v>30</v>
      </c>
      <c r="K7" s="2"/>
      <c r="L7" s="2"/>
      <c r="M7" s="2"/>
      <c r="N7" s="2" t="s">
        <v>30</v>
      </c>
    </row>
    <row r="8" ht="15" customHeight="1" spans="1:14">
      <c r="A8" s="2"/>
      <c r="B8" s="2"/>
      <c r="C8" s="2" t="s">
        <v>155</v>
      </c>
      <c r="D8" s="2"/>
      <c r="E8" s="2">
        <v>35.16</v>
      </c>
      <c r="F8" s="2">
        <v>35.16</v>
      </c>
      <c r="G8" s="2"/>
      <c r="H8" s="2">
        <v>35.16</v>
      </c>
      <c r="I8" s="2"/>
      <c r="J8" s="2" t="s">
        <v>30</v>
      </c>
      <c r="K8" s="2"/>
      <c r="L8" s="2"/>
      <c r="M8" s="2"/>
      <c r="N8" s="2" t="s">
        <v>30</v>
      </c>
    </row>
    <row r="9" ht="15" customHeight="1" spans="1:14">
      <c r="A9" s="2"/>
      <c r="B9" s="2"/>
      <c r="C9" s="2" t="s">
        <v>136</v>
      </c>
      <c r="D9" s="2"/>
      <c r="E9" s="2"/>
      <c r="F9" s="2"/>
      <c r="G9" s="2"/>
      <c r="H9" s="2"/>
      <c r="I9" s="2"/>
      <c r="J9" s="2" t="s">
        <v>30</v>
      </c>
      <c r="K9" s="2"/>
      <c r="L9" s="2"/>
      <c r="M9" s="2"/>
      <c r="N9" s="2" t="s">
        <v>30</v>
      </c>
    </row>
    <row r="10" ht="15" customHeight="1" spans="1:14">
      <c r="A10" s="2" t="s">
        <v>156</v>
      </c>
      <c r="B10" s="2" t="s">
        <v>33</v>
      </c>
      <c r="C10" s="2"/>
      <c r="D10" s="2"/>
      <c r="E10" s="2"/>
      <c r="F10" s="2"/>
      <c r="G10" s="2"/>
      <c r="H10" s="2" t="s">
        <v>157</v>
      </c>
      <c r="I10" s="2"/>
      <c r="J10" s="2"/>
      <c r="K10" s="2"/>
      <c r="L10" s="2"/>
      <c r="M10" s="2"/>
      <c r="N10" s="2"/>
    </row>
    <row r="11" ht="59" customHeight="1" spans="1:14">
      <c r="A11" s="2"/>
      <c r="B11" s="33" t="s">
        <v>321</v>
      </c>
      <c r="C11" s="33"/>
      <c r="D11" s="33"/>
      <c r="E11" s="33"/>
      <c r="F11" s="33"/>
      <c r="G11" s="33"/>
      <c r="H11" s="33" t="s">
        <v>322</v>
      </c>
      <c r="I11" s="33"/>
      <c r="J11" s="33"/>
      <c r="K11" s="33"/>
      <c r="L11" s="33"/>
      <c r="M11" s="33"/>
      <c r="N11" s="33"/>
    </row>
    <row r="12" ht="18.95" customHeight="1" spans="1:14">
      <c r="A12" s="34" t="s">
        <v>160</v>
      </c>
      <c r="B12" s="35" t="s">
        <v>44</v>
      </c>
      <c r="C12" s="35" t="s">
        <v>45</v>
      </c>
      <c r="D12" s="35" t="s">
        <v>46</v>
      </c>
      <c r="E12" s="35"/>
      <c r="F12" s="35"/>
      <c r="G12" s="35" t="s">
        <v>47</v>
      </c>
      <c r="H12" s="35" t="s">
        <v>48</v>
      </c>
      <c r="I12" s="35" t="s">
        <v>26</v>
      </c>
      <c r="J12" s="35"/>
      <c r="K12" s="35" t="s">
        <v>27</v>
      </c>
      <c r="L12" s="35"/>
      <c r="M12" s="35" t="s">
        <v>49</v>
      </c>
      <c r="N12" s="35"/>
    </row>
    <row r="13" ht="15" customHeight="1" spans="1:14">
      <c r="A13" s="34"/>
      <c r="B13" s="35" t="s">
        <v>161</v>
      </c>
      <c r="C13" s="35" t="s">
        <v>162</v>
      </c>
      <c r="D13" s="36" t="s">
        <v>323</v>
      </c>
      <c r="E13" s="36"/>
      <c r="F13" s="36"/>
      <c r="G13" s="37">
        <f>100%</f>
        <v>1</v>
      </c>
      <c r="H13" s="38">
        <v>1</v>
      </c>
      <c r="I13" s="35">
        <v>12.5</v>
      </c>
      <c r="J13" s="35"/>
      <c r="K13" s="35">
        <v>12.5</v>
      </c>
      <c r="L13" s="35"/>
      <c r="M13" s="35"/>
      <c r="N13" s="35"/>
    </row>
    <row r="14" ht="15" customHeight="1" spans="1:14">
      <c r="A14" s="34"/>
      <c r="B14" s="35"/>
      <c r="C14" s="35" t="s">
        <v>173</v>
      </c>
      <c r="D14" s="36" t="s">
        <v>324</v>
      </c>
      <c r="E14" s="36"/>
      <c r="F14" s="36"/>
      <c r="G14" s="35" t="s">
        <v>53</v>
      </c>
      <c r="H14" s="38">
        <v>1</v>
      </c>
      <c r="I14" s="35">
        <v>12.5</v>
      </c>
      <c r="J14" s="35"/>
      <c r="K14" s="35">
        <v>12.5</v>
      </c>
      <c r="L14" s="35"/>
      <c r="M14" s="35"/>
      <c r="N14" s="35"/>
    </row>
    <row r="15" ht="15" customHeight="1" spans="1:14">
      <c r="A15" s="34"/>
      <c r="B15" s="35"/>
      <c r="C15" s="35" t="s">
        <v>176</v>
      </c>
      <c r="D15" s="36" t="s">
        <v>213</v>
      </c>
      <c r="E15" s="36"/>
      <c r="F15" s="36"/>
      <c r="G15" s="35" t="s">
        <v>203</v>
      </c>
      <c r="H15" s="38">
        <v>1</v>
      </c>
      <c r="I15" s="35">
        <v>12.5</v>
      </c>
      <c r="J15" s="35"/>
      <c r="K15" s="35">
        <v>12.5</v>
      </c>
      <c r="L15" s="35"/>
      <c r="M15" s="35"/>
      <c r="N15" s="35"/>
    </row>
    <row r="16" ht="15" customHeight="1" spans="1:14">
      <c r="A16" s="34"/>
      <c r="B16" s="35"/>
      <c r="C16" s="35" t="s">
        <v>178</v>
      </c>
      <c r="D16" s="36" t="s">
        <v>179</v>
      </c>
      <c r="E16" s="36"/>
      <c r="F16" s="36"/>
      <c r="G16" s="35" t="s">
        <v>99</v>
      </c>
      <c r="H16" s="38">
        <v>1</v>
      </c>
      <c r="I16" s="35">
        <v>12.5</v>
      </c>
      <c r="J16" s="35"/>
      <c r="K16" s="35">
        <v>12.5</v>
      </c>
      <c r="L16" s="35"/>
      <c r="M16" s="35"/>
      <c r="N16" s="35"/>
    </row>
    <row r="17" ht="15" customHeight="1" spans="1:14">
      <c r="A17" s="34"/>
      <c r="B17" s="35" t="s">
        <v>180</v>
      </c>
      <c r="C17" s="35" t="s">
        <v>181</v>
      </c>
      <c r="D17" s="36" t="s">
        <v>325</v>
      </c>
      <c r="E17" s="36"/>
      <c r="F17" s="36"/>
      <c r="G17" s="37">
        <f>0%</f>
        <v>0</v>
      </c>
      <c r="H17" s="38">
        <v>0</v>
      </c>
      <c r="I17" s="35">
        <v>10</v>
      </c>
      <c r="J17" s="35"/>
      <c r="K17" s="35">
        <v>10</v>
      </c>
      <c r="L17" s="35"/>
      <c r="M17" s="35"/>
      <c r="N17" s="35"/>
    </row>
    <row r="18" ht="15" customHeight="1" spans="1:14">
      <c r="A18" s="34"/>
      <c r="B18" s="35"/>
      <c r="C18" s="35" t="s">
        <v>185</v>
      </c>
      <c r="D18" s="36" t="s">
        <v>217</v>
      </c>
      <c r="E18" s="36"/>
      <c r="F18" s="36"/>
      <c r="G18" s="35" t="s">
        <v>62</v>
      </c>
      <c r="H18" s="38">
        <v>1</v>
      </c>
      <c r="I18" s="35">
        <v>10</v>
      </c>
      <c r="J18" s="35"/>
      <c r="K18" s="35">
        <v>10</v>
      </c>
      <c r="L18" s="35"/>
      <c r="M18" s="35"/>
      <c r="N18" s="35"/>
    </row>
    <row r="19" ht="15" customHeight="1" spans="1:14">
      <c r="A19" s="34"/>
      <c r="B19" s="35"/>
      <c r="C19" s="35"/>
      <c r="D19" s="36" t="s">
        <v>326</v>
      </c>
      <c r="E19" s="36"/>
      <c r="F19" s="36"/>
      <c r="G19" s="35" t="s">
        <v>327</v>
      </c>
      <c r="H19" s="38">
        <v>1</v>
      </c>
      <c r="I19" s="35">
        <v>10</v>
      </c>
      <c r="J19" s="35"/>
      <c r="K19" s="35">
        <v>10</v>
      </c>
      <c r="L19" s="35"/>
      <c r="M19" s="35"/>
      <c r="N19" s="35"/>
    </row>
    <row r="20" ht="15" customHeight="1" spans="1:14">
      <c r="A20" s="34"/>
      <c r="B20" s="35" t="s">
        <v>188</v>
      </c>
      <c r="C20" s="35" t="s">
        <v>189</v>
      </c>
      <c r="D20" s="36" t="s">
        <v>328</v>
      </c>
      <c r="E20" s="36"/>
      <c r="F20" s="36"/>
      <c r="G20" s="35" t="s">
        <v>209</v>
      </c>
      <c r="H20" s="38">
        <v>0.95</v>
      </c>
      <c r="I20" s="35">
        <v>10</v>
      </c>
      <c r="J20" s="35"/>
      <c r="K20" s="35">
        <v>10</v>
      </c>
      <c r="L20" s="35"/>
      <c r="M20" s="35"/>
      <c r="N20" s="35"/>
    </row>
    <row r="21" ht="15" customHeight="1" spans="1:14">
      <c r="A21" s="39" t="s">
        <v>192</v>
      </c>
      <c r="B21" s="39"/>
      <c r="C21" s="39"/>
      <c r="D21" s="39"/>
      <c r="E21" s="39"/>
      <c r="F21" s="39"/>
      <c r="G21" s="39"/>
      <c r="H21" s="39"/>
      <c r="I21" s="39">
        <v>100</v>
      </c>
      <c r="J21" s="39"/>
      <c r="K21" s="39">
        <f>SUM(K13:K20)+N6</f>
        <v>99.97</v>
      </c>
      <c r="L21" s="39"/>
      <c r="M21" s="41" t="s">
        <v>122</v>
      </c>
      <c r="N21" s="41"/>
    </row>
    <row r="22" spans="1:14">
      <c r="A22" s="10" t="s">
        <v>193</v>
      </c>
      <c r="B22" s="11" t="s">
        <v>194</v>
      </c>
      <c r="C22" s="12"/>
      <c r="D22" s="12"/>
      <c r="E22" s="12"/>
      <c r="F22" s="12"/>
      <c r="G22" s="12"/>
      <c r="H22" s="12"/>
      <c r="I22" s="12"/>
      <c r="J22" s="12"/>
      <c r="K22" s="12"/>
      <c r="L22" s="12"/>
      <c r="M22" s="12"/>
      <c r="N22" s="15"/>
    </row>
    <row r="23" ht="15.95" customHeight="1"/>
  </sheetData>
  <mergeCells count="8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B22:N22"/>
    <mergeCell ref="A10:A11"/>
    <mergeCell ref="A12:A20"/>
    <mergeCell ref="B13:B16"/>
    <mergeCell ref="B17:B19"/>
    <mergeCell ref="C18:C19"/>
    <mergeCell ref="E4:E5"/>
    <mergeCell ref="N4:N5"/>
    <mergeCell ref="A4:B9"/>
    <mergeCell ref="C4:D5"/>
    <mergeCell ref="F4:G5"/>
    <mergeCell ref="H4:I5"/>
    <mergeCell ref="J4:K5"/>
    <mergeCell ref="L4:M5"/>
  </mergeCells>
  <printOptions horizontalCentered="1"/>
  <pageMargins left="0.751388888888889" right="0.751388888888889" top="1" bottom="1" header="0.5" footer="0.5"/>
  <pageSetup paperSize="9" scale="8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Q15" sqref="Q15"/>
    </sheetView>
  </sheetViews>
  <sheetFormatPr defaultColWidth="9" defaultRowHeight="13.5"/>
  <cols>
    <col min="1" max="1" width="5.75" style="17" customWidth="1"/>
    <col min="2" max="2" width="23" customWidth="1"/>
    <col min="3" max="3" width="18.125" customWidth="1"/>
    <col min="4" max="10" width="11.5083333333333" customWidth="1"/>
    <col min="11" max="11" width="10" customWidth="1"/>
    <col min="12" max="12" width="11.5083333333333" customWidth="1"/>
  </cols>
  <sheetData>
    <row r="1" ht="57" customHeight="1" spans="1:12">
      <c r="A1" s="18" t="s">
        <v>329</v>
      </c>
      <c r="B1" s="18"/>
      <c r="C1" s="18"/>
      <c r="D1" s="18"/>
      <c r="E1" s="18"/>
      <c r="F1" s="18"/>
      <c r="G1" s="18"/>
      <c r="H1" s="18"/>
      <c r="I1" s="18"/>
      <c r="J1" s="18"/>
      <c r="K1" s="18"/>
      <c r="L1" s="18"/>
    </row>
    <row r="2" s="16" customFormat="1" ht="30" customHeight="1" spans="1:12">
      <c r="A2" s="19" t="s">
        <v>125</v>
      </c>
      <c r="B2" s="20" t="s">
        <v>330</v>
      </c>
      <c r="C2" s="21" t="s">
        <v>127</v>
      </c>
      <c r="D2" s="22" t="s">
        <v>331</v>
      </c>
      <c r="E2" s="23"/>
      <c r="F2" s="23"/>
      <c r="G2" s="23"/>
      <c r="H2" s="23"/>
      <c r="I2" s="23"/>
      <c r="J2" s="25"/>
      <c r="K2" s="19" t="s">
        <v>129</v>
      </c>
      <c r="L2" s="19" t="s">
        <v>130</v>
      </c>
    </row>
    <row r="3" s="16" customFormat="1" ht="30" customHeight="1" spans="1:12">
      <c r="A3" s="24"/>
      <c r="B3" s="20"/>
      <c r="C3" s="21"/>
      <c r="D3" s="22" t="s">
        <v>23</v>
      </c>
      <c r="E3" s="23"/>
      <c r="F3" s="23"/>
      <c r="G3" s="23"/>
      <c r="H3" s="25"/>
      <c r="I3" s="31" t="s">
        <v>131</v>
      </c>
      <c r="J3" s="31" t="s">
        <v>132</v>
      </c>
      <c r="K3" s="24"/>
      <c r="L3" s="24"/>
    </row>
    <row r="4" s="16" customFormat="1" ht="30" customHeight="1" spans="1:12">
      <c r="A4" s="26"/>
      <c r="B4" s="20"/>
      <c r="C4" s="21"/>
      <c r="D4" s="21" t="s">
        <v>133</v>
      </c>
      <c r="E4" s="20" t="s">
        <v>332</v>
      </c>
      <c r="F4" s="20" t="s">
        <v>333</v>
      </c>
      <c r="G4" s="20" t="s">
        <v>334</v>
      </c>
      <c r="H4" s="20" t="s">
        <v>335</v>
      </c>
      <c r="I4" s="32"/>
      <c r="J4" s="26"/>
      <c r="K4" s="26"/>
      <c r="L4" s="24"/>
    </row>
    <row r="5" ht="30" customHeight="1" spans="1:12">
      <c r="A5" s="27">
        <v>1</v>
      </c>
      <c r="B5" s="28" t="s">
        <v>336</v>
      </c>
      <c r="D5" s="29"/>
      <c r="E5" s="14"/>
      <c r="F5" s="14"/>
      <c r="G5" s="14"/>
      <c r="H5" s="14"/>
      <c r="I5" s="14"/>
      <c r="J5" s="14"/>
      <c r="K5" s="14"/>
      <c r="L5" s="14"/>
    </row>
    <row r="6" ht="30" customHeight="1" spans="1:12">
      <c r="A6" s="27">
        <v>2</v>
      </c>
      <c r="B6" s="28" t="s">
        <v>337</v>
      </c>
      <c r="C6" s="30"/>
      <c r="D6" s="14"/>
      <c r="E6" s="14"/>
      <c r="F6" s="14"/>
      <c r="G6" s="14"/>
      <c r="H6" s="14"/>
      <c r="I6" s="14"/>
      <c r="J6" s="14"/>
      <c r="K6" s="14"/>
      <c r="L6" s="14"/>
    </row>
    <row r="7" ht="30" customHeight="1" spans="1:12">
      <c r="A7" s="27">
        <v>3</v>
      </c>
      <c r="B7" s="28" t="s">
        <v>338</v>
      </c>
      <c r="C7" s="30"/>
      <c r="D7" s="14"/>
      <c r="E7" s="14"/>
      <c r="F7" s="14"/>
      <c r="G7" s="14"/>
      <c r="H7" s="14"/>
      <c r="I7" s="14"/>
      <c r="J7" s="14"/>
      <c r="K7" s="14"/>
      <c r="L7" s="14"/>
    </row>
    <row r="8" ht="30" customHeight="1" spans="1:12">
      <c r="A8" s="27"/>
      <c r="B8" s="30" t="s">
        <v>339</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146</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13" sqref="R13"/>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0833333333333" customWidth="1"/>
    <col min="14" max="14" width="11.5083333333333" customWidth="1"/>
  </cols>
  <sheetData>
    <row r="1" ht="57" customHeight="1" spans="1:14">
      <c r="A1" s="1" t="s">
        <v>340</v>
      </c>
      <c r="B1" s="1"/>
      <c r="C1" s="1"/>
      <c r="D1" s="1"/>
      <c r="E1" s="1"/>
      <c r="F1" s="1"/>
      <c r="G1" s="1"/>
      <c r="H1" s="1"/>
      <c r="I1" s="1"/>
      <c r="J1" s="1"/>
      <c r="K1" s="1"/>
      <c r="L1" s="1"/>
      <c r="M1" s="1"/>
      <c r="N1" s="1"/>
    </row>
    <row r="2" ht="15" customHeight="1" spans="1:14">
      <c r="A2" s="2" t="s">
        <v>330</v>
      </c>
      <c r="B2" s="2"/>
      <c r="C2" s="2"/>
      <c r="D2" s="2"/>
      <c r="E2" s="2"/>
      <c r="F2" s="2"/>
      <c r="G2" s="2"/>
      <c r="H2" s="2"/>
      <c r="I2" s="2"/>
      <c r="J2" s="2"/>
      <c r="K2" s="2"/>
      <c r="L2" s="2"/>
      <c r="M2" s="2"/>
      <c r="N2" s="2"/>
    </row>
    <row r="3" ht="15" customHeight="1" spans="1:14">
      <c r="A3" s="2" t="s">
        <v>341</v>
      </c>
      <c r="B3" s="2"/>
      <c r="C3" s="2"/>
      <c r="D3" s="2"/>
      <c r="E3" s="2"/>
      <c r="F3" s="2"/>
      <c r="G3" s="2"/>
      <c r="H3" s="3" t="s">
        <v>149</v>
      </c>
      <c r="I3" s="3"/>
      <c r="J3" s="2"/>
      <c r="K3" s="2"/>
      <c r="L3" s="2"/>
      <c r="M3" s="2"/>
      <c r="N3" s="2"/>
    </row>
    <row r="4" ht="15" customHeight="1" spans="1:14">
      <c r="A4" s="2" t="s">
        <v>128</v>
      </c>
      <c r="B4" s="2"/>
      <c r="C4" s="2"/>
      <c r="D4" s="2"/>
      <c r="E4" s="2" t="s">
        <v>22</v>
      </c>
      <c r="F4" s="2" t="s">
        <v>150</v>
      </c>
      <c r="G4" s="2"/>
      <c r="H4" s="2" t="s">
        <v>151</v>
      </c>
      <c r="I4" s="2"/>
      <c r="J4" s="2" t="s">
        <v>26</v>
      </c>
      <c r="K4" s="2"/>
      <c r="L4" s="2" t="s">
        <v>152</v>
      </c>
      <c r="M4" s="2"/>
      <c r="N4" s="2" t="s">
        <v>27</v>
      </c>
    </row>
    <row r="5" ht="15" customHeight="1" spans="1:14">
      <c r="A5" s="2"/>
      <c r="B5" s="2"/>
      <c r="C5" s="2"/>
      <c r="D5" s="2"/>
      <c r="E5" s="2"/>
      <c r="F5" s="2"/>
      <c r="G5" s="2"/>
      <c r="H5" s="2"/>
      <c r="I5" s="2"/>
      <c r="J5" s="2"/>
      <c r="K5" s="2"/>
      <c r="L5" s="2"/>
      <c r="M5" s="2"/>
      <c r="N5" s="2"/>
    </row>
    <row r="6" ht="15" customHeight="1" spans="1:14">
      <c r="A6" s="2"/>
      <c r="B6" s="2"/>
      <c r="C6" s="4" t="s">
        <v>153</v>
      </c>
      <c r="D6" s="4"/>
      <c r="E6" s="2"/>
      <c r="F6" s="2"/>
      <c r="G6" s="2"/>
      <c r="H6" s="2"/>
      <c r="I6" s="2"/>
      <c r="J6" s="2">
        <v>10</v>
      </c>
      <c r="K6" s="2"/>
      <c r="L6" s="2"/>
      <c r="M6" s="2"/>
      <c r="N6" s="2"/>
    </row>
    <row r="7" ht="15" customHeight="1" spans="1:14">
      <c r="A7" s="2"/>
      <c r="B7" s="2"/>
      <c r="C7" s="2" t="s">
        <v>342</v>
      </c>
      <c r="D7" s="2"/>
      <c r="E7" s="2"/>
      <c r="F7" s="2"/>
      <c r="G7" s="2"/>
      <c r="H7" s="2"/>
      <c r="I7" s="2"/>
      <c r="J7" s="2" t="s">
        <v>30</v>
      </c>
      <c r="K7" s="2"/>
      <c r="L7" s="2"/>
      <c r="M7" s="2"/>
      <c r="N7" s="2" t="s">
        <v>30</v>
      </c>
    </row>
    <row r="8" ht="15" customHeight="1" spans="1:14">
      <c r="A8" s="2"/>
      <c r="B8" s="2"/>
      <c r="C8" s="5" t="s">
        <v>343</v>
      </c>
      <c r="D8" s="6"/>
      <c r="E8" s="2"/>
      <c r="F8" s="5"/>
      <c r="G8" s="6"/>
      <c r="H8" s="5"/>
      <c r="I8" s="6"/>
      <c r="J8" s="2" t="s">
        <v>30</v>
      </c>
      <c r="K8" s="2"/>
      <c r="L8" s="2"/>
      <c r="M8" s="2"/>
      <c r="N8" s="2" t="s">
        <v>30</v>
      </c>
    </row>
    <row r="9" ht="15" customHeight="1" spans="1:14">
      <c r="A9" s="2"/>
      <c r="B9" s="2"/>
      <c r="C9" s="2" t="s">
        <v>344</v>
      </c>
      <c r="D9" s="2"/>
      <c r="E9" s="2"/>
      <c r="F9" s="2"/>
      <c r="G9" s="2"/>
      <c r="H9" s="2"/>
      <c r="I9" s="2"/>
      <c r="J9" s="2" t="s">
        <v>30</v>
      </c>
      <c r="K9" s="2"/>
      <c r="L9" s="2"/>
      <c r="M9" s="2"/>
      <c r="N9" s="2" t="s">
        <v>30</v>
      </c>
    </row>
    <row r="10" ht="15" customHeight="1" spans="1:14">
      <c r="A10" s="2"/>
      <c r="B10" s="2"/>
      <c r="C10" s="2" t="s">
        <v>345</v>
      </c>
      <c r="D10" s="2"/>
      <c r="E10" s="2"/>
      <c r="F10" s="2"/>
      <c r="G10" s="2"/>
      <c r="H10" s="2"/>
      <c r="I10" s="2"/>
      <c r="J10" s="2" t="s">
        <v>30</v>
      </c>
      <c r="K10" s="2"/>
      <c r="L10" s="2"/>
      <c r="M10" s="2"/>
      <c r="N10" s="2" t="s">
        <v>30</v>
      </c>
    </row>
    <row r="11" ht="15" customHeight="1" spans="1:14">
      <c r="A11" s="2" t="s">
        <v>156</v>
      </c>
      <c r="B11" s="2" t="s">
        <v>33</v>
      </c>
      <c r="C11" s="2"/>
      <c r="D11" s="2"/>
      <c r="E11" s="2"/>
      <c r="F11" s="2"/>
      <c r="G11" s="2"/>
      <c r="H11" s="2" t="s">
        <v>157</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160</v>
      </c>
      <c r="B13" s="2" t="s">
        <v>44</v>
      </c>
      <c r="C13" s="2" t="s">
        <v>45</v>
      </c>
      <c r="D13" s="2" t="s">
        <v>46</v>
      </c>
      <c r="E13" s="2"/>
      <c r="F13" s="2"/>
      <c r="G13" s="2" t="s">
        <v>47</v>
      </c>
      <c r="H13" s="2" t="s">
        <v>48</v>
      </c>
      <c r="I13" s="2" t="s">
        <v>26</v>
      </c>
      <c r="J13" s="2"/>
      <c r="K13" s="2" t="s">
        <v>27</v>
      </c>
      <c r="L13" s="2"/>
      <c r="M13" s="2" t="s">
        <v>49</v>
      </c>
      <c r="N13" s="2"/>
    </row>
    <row r="14" ht="15" customHeight="1" spans="1:14">
      <c r="A14" s="7"/>
      <c r="B14" s="2" t="s">
        <v>161</v>
      </c>
      <c r="C14" s="2" t="s">
        <v>162</v>
      </c>
      <c r="D14" s="8" t="s">
        <v>346</v>
      </c>
      <c r="E14" s="8"/>
      <c r="F14" s="8"/>
      <c r="G14" s="2"/>
      <c r="H14" s="2"/>
      <c r="I14" s="2"/>
      <c r="J14" s="2"/>
      <c r="K14" s="2"/>
      <c r="L14" s="2"/>
      <c r="M14" s="2"/>
      <c r="N14" s="2"/>
    </row>
    <row r="15" ht="15" customHeight="1" spans="1:14">
      <c r="A15" s="7"/>
      <c r="B15" s="2"/>
      <c r="C15" s="2"/>
      <c r="D15" s="8" t="s">
        <v>347</v>
      </c>
      <c r="E15" s="8"/>
      <c r="F15" s="8"/>
      <c r="G15" s="2"/>
      <c r="H15" s="2"/>
      <c r="I15" s="2"/>
      <c r="J15" s="2"/>
      <c r="K15" s="2"/>
      <c r="L15" s="2"/>
      <c r="M15" s="2"/>
      <c r="N15" s="2"/>
    </row>
    <row r="16" ht="15" customHeight="1" spans="1:14">
      <c r="A16" s="7"/>
      <c r="B16" s="2"/>
      <c r="C16" s="2"/>
      <c r="D16" s="8" t="s">
        <v>339</v>
      </c>
      <c r="E16" s="8"/>
      <c r="F16" s="8"/>
      <c r="G16" s="2"/>
      <c r="H16" s="2"/>
      <c r="I16" s="2"/>
      <c r="J16" s="2"/>
      <c r="K16" s="2"/>
      <c r="L16" s="2"/>
      <c r="M16" s="2"/>
      <c r="N16" s="2"/>
    </row>
    <row r="17" ht="15" customHeight="1" spans="1:14">
      <c r="A17" s="7"/>
      <c r="B17" s="2"/>
      <c r="C17" s="2" t="s">
        <v>173</v>
      </c>
      <c r="D17" s="8" t="s">
        <v>346</v>
      </c>
      <c r="E17" s="8"/>
      <c r="F17" s="8"/>
      <c r="G17" s="2"/>
      <c r="H17" s="2"/>
      <c r="I17" s="2"/>
      <c r="J17" s="2"/>
      <c r="K17" s="2"/>
      <c r="L17" s="2"/>
      <c r="M17" s="2"/>
      <c r="N17" s="2"/>
    </row>
    <row r="18" ht="15" customHeight="1" spans="1:14">
      <c r="A18" s="7"/>
      <c r="B18" s="2"/>
      <c r="C18" s="2"/>
      <c r="D18" s="8" t="s">
        <v>347</v>
      </c>
      <c r="E18" s="8"/>
      <c r="F18" s="8"/>
      <c r="G18" s="2"/>
      <c r="H18" s="2"/>
      <c r="I18" s="2"/>
      <c r="J18" s="2"/>
      <c r="K18" s="2"/>
      <c r="L18" s="2"/>
      <c r="M18" s="2"/>
      <c r="N18" s="2"/>
    </row>
    <row r="19" ht="15" customHeight="1" spans="1:14">
      <c r="A19" s="7"/>
      <c r="B19" s="2"/>
      <c r="C19" s="2"/>
      <c r="D19" s="8" t="s">
        <v>339</v>
      </c>
      <c r="E19" s="8"/>
      <c r="F19" s="8"/>
      <c r="G19" s="2"/>
      <c r="H19" s="2"/>
      <c r="I19" s="2"/>
      <c r="J19" s="2"/>
      <c r="K19" s="2"/>
      <c r="L19" s="2"/>
      <c r="M19" s="2"/>
      <c r="N19" s="2"/>
    </row>
    <row r="20" ht="15" customHeight="1" spans="1:14">
      <c r="A20" s="7"/>
      <c r="B20" s="2"/>
      <c r="C20" s="2" t="s">
        <v>176</v>
      </c>
      <c r="D20" s="8" t="s">
        <v>346</v>
      </c>
      <c r="E20" s="8"/>
      <c r="F20" s="8"/>
      <c r="G20" s="2"/>
      <c r="H20" s="2"/>
      <c r="I20" s="2"/>
      <c r="J20" s="2"/>
      <c r="K20" s="2"/>
      <c r="L20" s="2"/>
      <c r="M20" s="2"/>
      <c r="N20" s="2"/>
    </row>
    <row r="21" ht="15" customHeight="1" spans="1:14">
      <c r="A21" s="7"/>
      <c r="B21" s="2"/>
      <c r="C21" s="2"/>
      <c r="D21" s="8" t="s">
        <v>347</v>
      </c>
      <c r="E21" s="8"/>
      <c r="F21" s="8"/>
      <c r="G21" s="2"/>
      <c r="H21" s="2"/>
      <c r="I21" s="2"/>
      <c r="J21" s="2"/>
      <c r="K21" s="2"/>
      <c r="L21" s="2"/>
      <c r="M21" s="2"/>
      <c r="N21" s="2"/>
    </row>
    <row r="22" ht="15" customHeight="1" spans="1:14">
      <c r="A22" s="7"/>
      <c r="B22" s="2"/>
      <c r="C22" s="2"/>
      <c r="D22" s="8" t="s">
        <v>339</v>
      </c>
      <c r="E22" s="8"/>
      <c r="F22" s="8"/>
      <c r="G22" s="2"/>
      <c r="H22" s="2"/>
      <c r="I22" s="2"/>
      <c r="J22" s="2"/>
      <c r="K22" s="2"/>
      <c r="L22" s="2"/>
      <c r="M22" s="2"/>
      <c r="N22" s="2"/>
    </row>
    <row r="23" ht="15" customHeight="1" spans="1:14">
      <c r="A23" s="7"/>
      <c r="B23" s="2"/>
      <c r="C23" s="2" t="s">
        <v>178</v>
      </c>
      <c r="D23" s="8" t="s">
        <v>346</v>
      </c>
      <c r="E23" s="8"/>
      <c r="F23" s="8"/>
      <c r="G23" s="2"/>
      <c r="H23" s="2"/>
      <c r="I23" s="2"/>
      <c r="J23" s="2"/>
      <c r="K23" s="2"/>
      <c r="L23" s="2"/>
      <c r="M23" s="2"/>
      <c r="N23" s="2"/>
    </row>
    <row r="24" ht="15" customHeight="1" spans="1:14">
      <c r="A24" s="7"/>
      <c r="B24" s="2"/>
      <c r="C24" s="2"/>
      <c r="D24" s="8" t="s">
        <v>347</v>
      </c>
      <c r="E24" s="8"/>
      <c r="F24" s="8"/>
      <c r="G24" s="2"/>
      <c r="H24" s="2"/>
      <c r="I24" s="2"/>
      <c r="J24" s="2"/>
      <c r="K24" s="2"/>
      <c r="L24" s="2"/>
      <c r="M24" s="2"/>
      <c r="N24" s="2"/>
    </row>
    <row r="25" ht="15" customHeight="1" spans="1:14">
      <c r="A25" s="7"/>
      <c r="B25" s="2"/>
      <c r="C25" s="2"/>
      <c r="D25" s="8" t="s">
        <v>339</v>
      </c>
      <c r="E25" s="8"/>
      <c r="F25" s="8"/>
      <c r="G25" s="2"/>
      <c r="H25" s="2"/>
      <c r="I25" s="2"/>
      <c r="J25" s="2"/>
      <c r="K25" s="2"/>
      <c r="L25" s="2"/>
      <c r="M25" s="2"/>
      <c r="N25" s="2"/>
    </row>
    <row r="26" ht="15" customHeight="1" spans="1:14">
      <c r="A26" s="7"/>
      <c r="B26" s="2" t="s">
        <v>180</v>
      </c>
      <c r="C26" s="2" t="s">
        <v>296</v>
      </c>
      <c r="D26" s="8" t="s">
        <v>346</v>
      </c>
      <c r="E26" s="8"/>
      <c r="F26" s="8"/>
      <c r="G26" s="2"/>
      <c r="H26" s="2"/>
      <c r="I26" s="2"/>
      <c r="J26" s="2"/>
      <c r="K26" s="2"/>
      <c r="L26" s="2"/>
      <c r="M26" s="2"/>
      <c r="N26" s="2"/>
    </row>
    <row r="27" ht="15" customHeight="1" spans="1:14">
      <c r="A27" s="7"/>
      <c r="B27" s="2"/>
      <c r="C27" s="2"/>
      <c r="D27" s="8" t="s">
        <v>347</v>
      </c>
      <c r="E27" s="8"/>
      <c r="F27" s="8"/>
      <c r="G27" s="2"/>
      <c r="H27" s="2"/>
      <c r="I27" s="2"/>
      <c r="J27" s="2"/>
      <c r="K27" s="2"/>
      <c r="L27" s="2"/>
      <c r="M27" s="2"/>
      <c r="N27" s="2"/>
    </row>
    <row r="28" ht="15" customHeight="1" spans="1:14">
      <c r="A28" s="7"/>
      <c r="B28" s="2"/>
      <c r="C28" s="2"/>
      <c r="D28" s="8" t="s">
        <v>339</v>
      </c>
      <c r="E28" s="8"/>
      <c r="F28" s="8"/>
      <c r="G28" s="2"/>
      <c r="H28" s="2"/>
      <c r="I28" s="2"/>
      <c r="J28" s="2"/>
      <c r="K28" s="2"/>
      <c r="L28" s="2"/>
      <c r="M28" s="2"/>
      <c r="N28" s="2"/>
    </row>
    <row r="29" ht="15" customHeight="1" spans="1:14">
      <c r="A29" s="7"/>
      <c r="B29" s="2"/>
      <c r="C29" s="2" t="s">
        <v>181</v>
      </c>
      <c r="D29" s="8" t="s">
        <v>346</v>
      </c>
      <c r="E29" s="8"/>
      <c r="F29" s="8"/>
      <c r="G29" s="2"/>
      <c r="H29" s="2"/>
      <c r="I29" s="2"/>
      <c r="J29" s="2"/>
      <c r="K29" s="2"/>
      <c r="L29" s="2"/>
      <c r="M29" s="2"/>
      <c r="N29" s="2"/>
    </row>
    <row r="30" ht="15" customHeight="1" spans="1:14">
      <c r="A30" s="7"/>
      <c r="B30" s="2"/>
      <c r="C30" s="2"/>
      <c r="D30" s="8" t="s">
        <v>347</v>
      </c>
      <c r="E30" s="8"/>
      <c r="F30" s="8"/>
      <c r="G30" s="2"/>
      <c r="H30" s="2"/>
      <c r="I30" s="2"/>
      <c r="J30" s="2"/>
      <c r="K30" s="2"/>
      <c r="L30" s="2"/>
      <c r="M30" s="2"/>
      <c r="N30" s="2"/>
    </row>
    <row r="31" ht="15" customHeight="1" spans="1:14">
      <c r="A31" s="7"/>
      <c r="B31" s="2"/>
      <c r="C31" s="2"/>
      <c r="D31" s="8" t="s">
        <v>339</v>
      </c>
      <c r="E31" s="8"/>
      <c r="F31" s="8"/>
      <c r="G31" s="2"/>
      <c r="H31" s="2"/>
      <c r="I31" s="2"/>
      <c r="J31" s="2"/>
      <c r="K31" s="2"/>
      <c r="L31" s="2"/>
      <c r="M31" s="2"/>
      <c r="N31" s="2"/>
    </row>
    <row r="32" ht="15" customHeight="1" spans="1:14">
      <c r="A32" s="7"/>
      <c r="B32" s="2"/>
      <c r="C32" s="2" t="s">
        <v>348</v>
      </c>
      <c r="D32" s="8" t="s">
        <v>346</v>
      </c>
      <c r="E32" s="8"/>
      <c r="F32" s="8"/>
      <c r="G32" s="2"/>
      <c r="H32" s="2"/>
      <c r="I32" s="2"/>
      <c r="J32" s="2"/>
      <c r="K32" s="2"/>
      <c r="L32" s="2"/>
      <c r="M32" s="2"/>
      <c r="N32" s="2"/>
    </row>
    <row r="33" ht="15" customHeight="1" spans="1:14">
      <c r="A33" s="7"/>
      <c r="B33" s="2"/>
      <c r="C33" s="2"/>
      <c r="D33" s="8" t="s">
        <v>347</v>
      </c>
      <c r="E33" s="8"/>
      <c r="F33" s="8"/>
      <c r="G33" s="2"/>
      <c r="H33" s="2"/>
      <c r="I33" s="2"/>
      <c r="J33" s="2"/>
      <c r="K33" s="2"/>
      <c r="L33" s="2"/>
      <c r="M33" s="2"/>
      <c r="N33" s="2"/>
    </row>
    <row r="34" ht="15" customHeight="1" spans="1:14">
      <c r="A34" s="7"/>
      <c r="B34" s="2"/>
      <c r="C34" s="2"/>
      <c r="D34" s="8" t="s">
        <v>339</v>
      </c>
      <c r="E34" s="8"/>
      <c r="F34" s="8"/>
      <c r="G34" s="2"/>
      <c r="H34" s="2"/>
      <c r="I34" s="2"/>
      <c r="J34" s="2"/>
      <c r="K34" s="2"/>
      <c r="L34" s="2"/>
      <c r="M34" s="2"/>
      <c r="N34" s="2"/>
    </row>
    <row r="35" ht="15" customHeight="1" spans="1:14">
      <c r="A35" s="7"/>
      <c r="B35" s="2"/>
      <c r="C35" s="2" t="s">
        <v>185</v>
      </c>
      <c r="D35" s="8" t="s">
        <v>346</v>
      </c>
      <c r="E35" s="8"/>
      <c r="F35" s="8"/>
      <c r="G35" s="2"/>
      <c r="H35" s="2"/>
      <c r="I35" s="2"/>
      <c r="J35" s="2"/>
      <c r="K35" s="2"/>
      <c r="L35" s="2"/>
      <c r="M35" s="2"/>
      <c r="N35" s="2"/>
    </row>
    <row r="36" ht="15" customHeight="1" spans="1:14">
      <c r="A36" s="7"/>
      <c r="B36" s="2"/>
      <c r="C36" s="2"/>
      <c r="D36" s="8" t="s">
        <v>347</v>
      </c>
      <c r="E36" s="8"/>
      <c r="F36" s="8"/>
      <c r="G36" s="2"/>
      <c r="H36" s="2"/>
      <c r="I36" s="2"/>
      <c r="J36" s="2"/>
      <c r="K36" s="2"/>
      <c r="L36" s="2"/>
      <c r="M36" s="2"/>
      <c r="N36" s="2"/>
    </row>
    <row r="37" ht="15" customHeight="1" spans="1:14">
      <c r="A37" s="7"/>
      <c r="B37" s="2"/>
      <c r="C37" s="2"/>
      <c r="D37" s="8" t="s">
        <v>339</v>
      </c>
      <c r="E37" s="8"/>
      <c r="F37" s="8"/>
      <c r="G37" s="2"/>
      <c r="H37" s="2"/>
      <c r="I37" s="2"/>
      <c r="J37" s="2"/>
      <c r="K37" s="2"/>
      <c r="L37" s="2"/>
      <c r="M37" s="2"/>
      <c r="N37" s="2"/>
    </row>
    <row r="38" ht="15" customHeight="1" spans="1:14">
      <c r="A38" s="7"/>
      <c r="B38" s="2" t="s">
        <v>188</v>
      </c>
      <c r="C38" s="2" t="s">
        <v>189</v>
      </c>
      <c r="D38" s="8" t="s">
        <v>346</v>
      </c>
      <c r="E38" s="8"/>
      <c r="F38" s="8"/>
      <c r="G38" s="2"/>
      <c r="H38" s="2"/>
      <c r="I38" s="2"/>
      <c r="J38" s="2"/>
      <c r="K38" s="2"/>
      <c r="L38" s="2"/>
      <c r="M38" s="2"/>
      <c r="N38" s="2"/>
    </row>
    <row r="39" ht="15" customHeight="1" spans="1:14">
      <c r="A39" s="7"/>
      <c r="B39" s="2"/>
      <c r="C39" s="2"/>
      <c r="D39" s="8" t="s">
        <v>347</v>
      </c>
      <c r="E39" s="8"/>
      <c r="F39" s="8"/>
      <c r="G39" s="2"/>
      <c r="H39" s="2"/>
      <c r="I39" s="2"/>
      <c r="J39" s="2"/>
      <c r="K39" s="2"/>
      <c r="L39" s="2"/>
      <c r="M39" s="2"/>
      <c r="N39" s="2"/>
    </row>
    <row r="40" ht="15" customHeight="1" spans="1:14">
      <c r="A40" s="7"/>
      <c r="B40" s="2"/>
      <c r="C40" s="2"/>
      <c r="D40" s="8" t="s">
        <v>339</v>
      </c>
      <c r="E40" s="8"/>
      <c r="F40" s="8"/>
      <c r="G40" s="2"/>
      <c r="H40" s="2"/>
      <c r="I40" s="2"/>
      <c r="J40" s="2"/>
      <c r="K40" s="2"/>
      <c r="L40" s="2"/>
      <c r="M40" s="2"/>
      <c r="N40" s="2"/>
    </row>
    <row r="41" ht="15" customHeight="1" spans="1:14">
      <c r="A41" s="9" t="s">
        <v>192</v>
      </c>
      <c r="B41" s="9"/>
      <c r="C41" s="9"/>
      <c r="D41" s="9"/>
      <c r="E41" s="9"/>
      <c r="F41" s="9"/>
      <c r="G41" s="9"/>
      <c r="H41" s="9"/>
      <c r="I41" s="9">
        <v>100</v>
      </c>
      <c r="J41" s="9"/>
      <c r="K41" s="9"/>
      <c r="L41" s="9"/>
      <c r="M41" s="14"/>
      <c r="N41" s="14"/>
    </row>
    <row r="42" spans="1:14">
      <c r="A42" s="10" t="s">
        <v>193</v>
      </c>
      <c r="B42" s="11" t="s">
        <v>349</v>
      </c>
      <c r="C42" s="12"/>
      <c r="D42" s="12"/>
      <c r="E42" s="12"/>
      <c r="F42" s="12"/>
      <c r="G42" s="12"/>
      <c r="H42" s="12"/>
      <c r="I42" s="12"/>
      <c r="J42" s="12"/>
      <c r="K42" s="12"/>
      <c r="L42" s="12"/>
      <c r="M42" s="12"/>
      <c r="N42" s="15"/>
    </row>
    <row r="43" spans="1:14">
      <c r="A43" s="13" t="s">
        <v>350</v>
      </c>
      <c r="B43" s="13"/>
      <c r="C43" s="13"/>
      <c r="D43" s="13"/>
      <c r="E43" s="13"/>
      <c r="F43" s="13"/>
      <c r="G43" s="13"/>
      <c r="H43" s="13"/>
      <c r="I43" s="13"/>
      <c r="J43" s="13"/>
      <c r="K43" s="13"/>
      <c r="L43" s="13"/>
      <c r="M43" s="13"/>
      <c r="N43" s="13"/>
    </row>
    <row r="44" ht="38.25" customHeight="1" spans="1:14">
      <c r="A44" s="13" t="s">
        <v>351</v>
      </c>
      <c r="B44" s="13"/>
      <c r="C44" s="13"/>
      <c r="D44" s="13"/>
      <c r="E44" s="13"/>
      <c r="F44" s="13"/>
      <c r="G44" s="13"/>
      <c r="H44" s="13"/>
      <c r="I44" s="13"/>
      <c r="J44" s="13"/>
      <c r="K44" s="13"/>
      <c r="L44" s="13"/>
      <c r="M44" s="13"/>
      <c r="N44" s="13"/>
    </row>
    <row r="45" ht="41.1" customHeight="1" spans="1:14">
      <c r="A45" s="13" t="s">
        <v>352</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省级部门（单位）整体支出绩效自评表（参考模板）</vt:lpstr>
      <vt:lpstr>部门预算项目支出绩效自评结果汇总表</vt:lpstr>
      <vt:lpstr>《法刊》（审判理论与实践）等印刷费</vt:lpstr>
      <vt:lpstr>办案业务费</vt:lpstr>
      <vt:lpstr>法官法警服装费</vt:lpstr>
      <vt:lpstr>设备购置费</vt:lpstr>
      <vt:lpstr>涉法涉诉司法资金</vt:lpstr>
      <vt:lpstr>文化建设宣传经费</vt:lpstr>
      <vt:lpstr>物业费</vt:lpstr>
      <vt:lpstr>信息化建设经费（其中“12368”司法平台运行维护费50万元）</vt:lpstr>
      <vt:lpstr>重点案件开庭审理办案费</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党嘉龙</cp:lastModifiedBy>
  <dcterms:created xsi:type="dcterms:W3CDTF">2018-12-06T00:45:00Z</dcterms:created>
  <cp:lastPrinted>2020-03-13T02:25:00Z</cp:lastPrinted>
  <dcterms:modified xsi:type="dcterms:W3CDTF">2023-06-19T03:51:48Z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2052-11.1.0.14177</vt:lpwstr>
  </property>
  <property fmtid="{D5CDD505-2E9C-101B-9397-08002B2CF9AE}" pid="3" name="ICV">
    <vt:lpwstr>20FF3BCE66C747609109FDFA6C2CE880</vt:lpwstr>
  </property>
</Properties>
</file>