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6"/>
  </bookViews>
  <sheets>
    <sheet name="封面" sheetId="10" r:id="rId1"/>
    <sheet name="目录" sheetId="12" r:id="rId2"/>
    <sheet name="省级部门（单位）整体支出绩效自评表" sheetId="13" r:id="rId3"/>
    <sheet name="部门预算项目支出绩效自评结果汇总表" sheetId="5" r:id="rId4"/>
    <sheet name="业务费" sheetId="2" r:id="rId5"/>
    <sheet name="法庭运维费" sheetId="14" r:id="rId6"/>
    <sheet name="省对市县转移支付绩效自评结果汇总表" sheetId="6" r:id="rId7"/>
    <sheet name="中央政法转移支付资金" sheetId="3" r:id="rId8"/>
  </sheets>
  <calcPr calcId="144525"/>
</workbook>
</file>

<file path=xl/sharedStrings.xml><?xml version="1.0" encoding="utf-8"?>
<sst xmlns="http://schemas.openxmlformats.org/spreadsheetml/2006/main" count="383" uniqueCount="220">
  <si>
    <r>
      <rPr>
        <b/>
        <sz val="36"/>
        <color theme="1"/>
        <rFont val="宋体"/>
        <charset val="134"/>
        <scheme val="minor"/>
      </rPr>
      <t>2020年度省级预算执行情况绩效单位自评报表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</si>
  <si>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编报部门（单位公章）：瓜州县人民法院</t>
  </si>
  <si>
    <t xml:space="preserve">                                 编报日期：2021年2月26日</t>
  </si>
  <si>
    <t xml:space="preserve">                                 联系人及电话：杨秀春 0937-5945560      </t>
  </si>
  <si>
    <t>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</si>
  <si>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</si>
  <si>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</si>
  <si>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</si>
  <si>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>1.业务费（本级）项目绩效自评表</t>
  </si>
  <si>
    <t>2.法庭运维费（本级）项目绩效自评表</t>
  </si>
  <si>
    <t>四、省对市县转移支付支出绩效自评结果汇总表</t>
  </si>
  <si>
    <t>中央政法转移支付资金（本级）项目绩效自评表</t>
  </si>
  <si>
    <t>2020年 瓜州县人民法院 部门（单位）整体支出绩效自评表</t>
  </si>
  <si>
    <t>部门（单位）名称</t>
  </si>
  <si>
    <t>瓜州县人民法院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</si>
  <si>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</si>
  <si>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</si>
  <si>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</si>
  <si>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</si>
  <si>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</si>
  <si>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</si>
  <si>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</si>
  <si>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</si>
  <si>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</si>
  <si>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</si>
  <si>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</si>
  <si>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</si>
  <si>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</si>
  <si>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</si>
  <si>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目标1：履行审判职能，狠抓执法办案，依法惩治各类犯罪，保证全年案件审判工作优质高效完成，服务经济社会发展大局，维护社会稳定。</t>
  </si>
  <si>
    <t>目标1完成情况：我院坚持以人民为中心的司法理念，认真履行法律赋予的职责，2020年共受理案件4187件，审执结3991件，结案率95.3%，较好地完成了案件审理工作。</t>
  </si>
  <si>
    <t>目标2：深入推进一站式多元解纷和诉讼服务体系建设，配备多套信息化设备，并构建多元化矛盾纠纷化解机制，为群众提供更好的诉讼服务。</t>
  </si>
  <si>
    <t>目标2完成情况：2020年我院全面推进“两个一站式”建设，配备了自助诉讼服务、诉讼风险评估等多套智能设备，推广使用“甘肃移动微法院”“人民法院调解平台”，开通网上和跨域立案服务，推动诉讼服务“提档升级”，基本形成了以诉讼服务大厅、诉讼服务网、12368诉讼服务热线、巡回审判等多渠道为一体的诉讼服务新格局。并推进诉源治理，找准执法办案与诉源治理工作的切入点，积极联系司法、交警、保险等行业部门共同参与矛盾化解，基本形成了多元化矛盾纠纷机制，有效地化解了社会矛盾。</t>
  </si>
  <si>
    <t>目标3：全面落实县委脱贫攻坚部署要求，全力以赴打赢脱贫攻坚战，确保包抓帮扶的73户贫困户全部脱贫。</t>
  </si>
  <si>
    <t>目标3完成情况：我院以“扶贫扶智、普法扶贫”为主线，立足帮扶村实际，将司法审判、法制宣传与脱贫攻坚工作相结合，通过开展普法扶贫、消除视觉贫困、指派干警驻村帮扶等措施，巩固提升脱贫成果，全力以赴打好脱贫攻坚收官战，包抓帮扶的73户贫困户已全部脱贫。</t>
  </si>
  <si>
    <t>目标4：加强新闻宣传，积极运用庭审直播、举行听证会等形式，让典型案件审判执行成为全民共享的“法治公开课”，并举行35场以上宣传活动，引导广大人民群众增强法制意识。</t>
  </si>
  <si>
    <t>目标4完成情况：我院自觉接受人大监督和政协民主监督，邀请人大代表、政协委员旁听庭审、见证执行、参与听证176人次，邀请检察长列席审委会会议3次广泛接受社会监督。全年上网公开裁判文书2075份，开展庭审网络直播1276场次，浏览量达51万余人次。在各级媒体刊发宣传报道246篇，开展法制宣传40余场次，向社会传递了司法正能量的同时有效地推动了司法民主建设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</si>
  <si>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</si>
  <si>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</si>
  <si>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</si>
  <si>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</si>
  <si>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</si>
  <si>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</si>
  <si>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</si>
  <si>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</si>
  <si>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</si>
  <si>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</si>
  <si>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</si>
  <si>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</si>
  <si>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</si>
  <si>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</si>
  <si>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</si>
  <si>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</si>
  <si>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</si>
  <si>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</si>
  <si>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</si>
  <si>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采购管理</t>
  </si>
  <si>
    <t>政府采购规范性</t>
  </si>
  <si>
    <t>规范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</si>
  <si>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</si>
  <si>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</si>
  <si>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</si>
  <si>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</si>
  <si>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</si>
  <si>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</si>
  <si>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</si>
  <si>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</si>
  <si>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产出数量指标1—结案率</t>
  </si>
  <si>
    <t>≥90%</t>
  </si>
  <si>
    <t>产出数量指标2—执结率</t>
  </si>
  <si>
    <t>≥85%</t>
  </si>
  <si>
    <t>产出数量指标3——站式多元解纷和诉讼服务体系建设完成率</t>
  </si>
  <si>
    <t>产出数量指标4—帮扶脱贫人数</t>
  </si>
  <si>
    <t>73户</t>
  </si>
  <si>
    <t>产出数量指标5—开展法律宣传活动次数</t>
  </si>
  <si>
    <t>≥35场</t>
  </si>
  <si>
    <t>40场</t>
  </si>
  <si>
    <t>产出质量指标1—院庭长办案比例</t>
  </si>
  <si>
    <t>≥60%</t>
  </si>
  <si>
    <t>产出质量指标2——站式多元解纷和诉讼服务体系建设达标率</t>
  </si>
  <si>
    <t>产出质量指标3—裁判文书上网公开率</t>
  </si>
  <si>
    <t>≥45%</t>
  </si>
  <si>
    <t>产出质量指标4—案件庭审直播公开率</t>
  </si>
  <si>
    <t>≥25%</t>
  </si>
  <si>
    <t>产出时效指标1—速裁案件平均审理周期</t>
  </si>
  <si>
    <t>≤22天</t>
  </si>
  <si>
    <t>19天</t>
  </si>
  <si>
    <t>产出时效指标2——站式多元解纷和诉讼服务体系建设及时性</t>
  </si>
  <si>
    <t>及时</t>
  </si>
  <si>
    <t>产出时效指标3—帮扶脱贫工作完成及时性</t>
  </si>
  <si>
    <t>产出时效指标4—宣传工作开展及时性</t>
  </si>
  <si>
    <t>产出成本指标—成本节约率</t>
  </si>
  <si>
    <t>≤10%</t>
  </si>
  <si>
    <t>部门效果目标</t>
  </si>
  <si>
    <t>经济效益指标—挽回经济损失</t>
  </si>
  <si>
    <t>明显</t>
  </si>
  <si>
    <t>社会效益指标1—民事案件调撤率</t>
  </si>
  <si>
    <t>≥50%</t>
  </si>
  <si>
    <t>社会效益指标2—群众法制意识提升</t>
  </si>
  <si>
    <t>提升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</si>
  <si>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</si>
  <si>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</si>
  <si>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</si>
  <si>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</si>
  <si>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</si>
  <si>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</si>
  <si>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</si>
  <si>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</si>
  <si>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</si>
  <si>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</si>
  <si>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</si>
  <si>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</si>
  <si>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</si>
  <si>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</si>
  <si>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</si>
  <si>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社会公众满意度</t>
  </si>
  <si>
    <t>合    计</t>
  </si>
  <si>
    <t>其他需要说明的问题：无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</si>
  <si>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</si>
  <si>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</si>
  <si>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</si>
  <si>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</si>
  <si>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</si>
  <si>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</si>
  <si>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</si>
  <si>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</si>
  <si>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</si>
  <si>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</si>
  <si>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</si>
  <si>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</si>
  <si>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</si>
  <si>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业务费（本级）</t>
  </si>
  <si>
    <t>法庭运维费（本级）</t>
  </si>
  <si>
    <t>合计</t>
  </si>
  <si>
    <t>2020年瓜州县人民法院部门预算项目支出绩效自评表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</si>
  <si>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</si>
  <si>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</si>
  <si>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</si>
  <si>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</si>
  <si>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</si>
  <si>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</si>
  <si>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</si>
  <si>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</si>
  <si>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</si>
  <si>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2020年全省法院业务费预算数150万元，我院管辖面积大，人口多，案件数量大，资金使用绩效目标是：（1）提高审判办案质效，提高案件结案率、执行率；（2）保障法院重点工作；（3）弥补公用经费不足。</t>
  </si>
  <si>
    <t>2020年全省法院业务费150万元已支出140.34万元，通过此资金的使用,提高了审判办公质效,提高了案件结案率、执行率，保障了我院重点工作，弥补了公用经费不足。</t>
  </si>
  <si>
    <t>绩效指标</t>
  </si>
  <si>
    <t>产出指标</t>
  </si>
  <si>
    <t>数量指标</t>
  </si>
  <si>
    <t>案件受理数</t>
  </si>
  <si>
    <t>≥4600件</t>
  </si>
  <si>
    <t>4187件</t>
  </si>
  <si>
    <t>审结案件数</t>
  </si>
  <si>
    <t>≥4100件</t>
  </si>
  <si>
    <t>3991件</t>
  </si>
  <si>
    <t>质量指标</t>
  </si>
  <si>
    <t>资金使用率</t>
  </si>
  <si>
    <t>≥95%</t>
  </si>
  <si>
    <t>时效指标</t>
  </si>
  <si>
    <t>资金使用完成率</t>
  </si>
  <si>
    <t>≥100%</t>
  </si>
  <si>
    <t>效益指标</t>
  </si>
  <si>
    <t>经济效益指标</t>
  </si>
  <si>
    <t>案件结案率</t>
  </si>
  <si>
    <t>案件执行率</t>
  </si>
  <si>
    <t>社会效益指标</t>
  </si>
  <si>
    <t>民事案件调解撤诉率</t>
  </si>
  <si>
    <t>≥30%</t>
  </si>
  <si>
    <t>我院坚持调解优先,形成简单案件快速办案的高调格局。</t>
  </si>
  <si>
    <t>生态效益指标</t>
  </si>
  <si>
    <t>法院环境满意度</t>
  </si>
  <si>
    <t>可持续影响指标</t>
  </si>
  <si>
    <t>部门协作率</t>
  </si>
  <si>
    <t>干警培训满意度</t>
  </si>
  <si>
    <t>配套设施到位率</t>
  </si>
  <si>
    <t>信息共享率</t>
  </si>
  <si>
    <t>资金使用规范率</t>
  </si>
  <si>
    <t>满意度指标</t>
  </si>
  <si>
    <t>服务对象满意度指标</t>
  </si>
  <si>
    <t>办案人员满意度</t>
  </si>
  <si>
    <t>总分</t>
  </si>
  <si>
    <t>说明</t>
  </si>
  <si>
    <t>通过2020年法庭运维费的投入，提高基层法庭办案条件，进一步优化服务审判业务，项目产出目标包括以下方面：（1）法庭运维费100%用于法庭支出。（2）分法庭核算，做到专款专用。（3）合理分配支出比例，法庭干警满意度达到80%以上。</t>
  </si>
  <si>
    <t>我院法庭水电暖供应保障工作全部如期完成，并定期对设备设施进行了维修维护，保障了三道沟、柳园、南岔、锁阳城、双塔5个基层人民法庭的正常运转，干警满意度达到了95%。</t>
  </si>
  <si>
    <t>每个法庭案件受理数</t>
  </si>
  <si>
    <t>≥180件</t>
  </si>
  <si>
    <t>180件</t>
  </si>
  <si>
    <t>派出法庭使用率</t>
  </si>
  <si>
    <t>资金使用即时率</t>
  </si>
  <si>
    <t>≥75%</t>
  </si>
  <si>
    <t>成本指标</t>
  </si>
  <si>
    <t>每个案件资金成本</t>
  </si>
  <si>
    <t>≤5000元</t>
  </si>
  <si>
    <t>5000元</t>
  </si>
  <si>
    <t>群众满意率</t>
  </si>
  <si>
    <t>≥80%</t>
  </si>
  <si>
    <t>群众对法庭办案环境满意度</t>
  </si>
  <si>
    <t>法庭配套设施完善度</t>
  </si>
  <si>
    <t>法庭运维经费使用性</t>
  </si>
  <si>
    <t>高</t>
  </si>
  <si>
    <t>干警满意度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</si>
  <si>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</si>
  <si>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</si>
  <si>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</si>
  <si>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</si>
  <si>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</si>
  <si>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</si>
  <si>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</si>
  <si>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中央政法转移支付资金（本级）</t>
  </si>
  <si>
    <t>2020年度省对市县转移支付绩效自评表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</si>
  <si>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</si>
  <si>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</si>
  <si>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</si>
  <si>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</si>
  <si>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</si>
  <si>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2020年中央支付预算资金118万元，瓜州县人民法院，管辖面积大，人口多，案件数量较大，交通工具使用年限过长、办案设备落后，不能满足审判执行工需要2020年急需更换交通工具和办案设备，以保障审执行工作顺利开展。资金使用绩效目标是：（1）提高审判办案质效，提高案件结案率、执行率；（2）保障法院重点工作；（3）弥补公用经费不足。</t>
  </si>
  <si>
    <t>2020年中央转移支付资金全部支出完毕，提高了审判案件结案率和执行率，保障了我院重点工作，弥补了公用经费的不足。</t>
  </si>
  <si>
    <t>资金使用完成率（%）</t>
  </si>
  <si>
    <t>民事案件调解满意率（%）</t>
  </si>
  <si>
    <t>当事人满意率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</si>
</sst>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1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25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0" fillId="22" borderId="31" applyNumberFormat="0" applyAlignment="0" applyProtection="0">
      <alignment vertical="center"/>
    </xf>
    <xf numFmtId="0" fontId="38" fillId="22" borderId="28" applyNumberFormat="0" applyAlignment="0" applyProtection="0">
      <alignment vertical="center"/>
    </xf>
    <xf numFmtId="0" fontId="27" fillId="9" borderId="26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2" fillId="0" borderId="0" xfId="49" applyAlignment="1"/>
    <xf numFmtId="0" fontId="13" fillId="0" borderId="0" xfId="49" applyFont="1">
      <alignment vertical="center"/>
    </xf>
    <xf numFmtId="0" fontId="14" fillId="0" borderId="8" xfId="49" applyFont="1" applyBorder="1" applyAlignment="1">
      <alignment horizontal="center" vertical="center" wrapText="1"/>
    </xf>
    <xf numFmtId="0" fontId="15" fillId="0" borderId="9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5" fillId="0" borderId="5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5" fillId="0" borderId="8" xfId="49" applyFont="1" applyBorder="1" applyAlignment="1">
      <alignment horizontal="center" vertical="center" wrapText="1"/>
    </xf>
    <xf numFmtId="0" fontId="15" fillId="0" borderId="10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5" fillId="0" borderId="4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15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10" fontId="4" fillId="0" borderId="3" xfId="49" applyNumberFormat="1" applyFont="1" applyBorder="1" applyAlignment="1">
      <alignment horizontal="center" vertical="center" wrapText="1"/>
    </xf>
    <xf numFmtId="10" fontId="4" fillId="0" borderId="4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178" fontId="4" fillId="0" borderId="5" xfId="49" applyNumberFormat="1" applyFont="1" applyBorder="1" applyAlignment="1">
      <alignment horizontal="center" vertical="center" wrapText="1"/>
    </xf>
    <xf numFmtId="0" fontId="15" fillId="0" borderId="7" xfId="49" applyFont="1" applyBorder="1" applyAlignment="1">
      <alignment horizontal="center" vertical="center" wrapText="1"/>
    </xf>
    <xf numFmtId="0" fontId="15" fillId="0" borderId="1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15" fillId="0" borderId="12" xfId="49" applyFont="1" applyBorder="1" applyAlignment="1">
      <alignment horizontal="center" vertical="center" wrapText="1"/>
    </xf>
    <xf numFmtId="0" fontId="4" fillId="0" borderId="13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9" fontId="4" fillId="2" borderId="1" xfId="49" applyNumberFormat="1" applyFont="1" applyFill="1" applyBorder="1" applyAlignment="1">
      <alignment horizontal="center" vertical="center" wrapText="1"/>
    </xf>
    <xf numFmtId="10" fontId="4" fillId="0" borderId="1" xfId="49" applyNumberFormat="1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5" xfId="49" applyFont="1" applyBorder="1" applyAlignment="1">
      <alignment horizontal="center" vertical="center" wrapText="1"/>
    </xf>
    <xf numFmtId="0" fontId="4" fillId="0" borderId="16" xfId="49" applyFont="1" applyBorder="1" applyAlignment="1">
      <alignment horizontal="center" vertical="center" wrapText="1"/>
    </xf>
    <xf numFmtId="0" fontId="4" fillId="0" borderId="17" xfId="49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4" fillId="0" borderId="18" xfId="49" applyFont="1" applyBorder="1" applyAlignment="1">
      <alignment horizontal="center" vertical="center" wrapText="1"/>
    </xf>
    <xf numFmtId="0" fontId="4" fillId="0" borderId="19" xfId="49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0" xfId="49" applyFont="1" applyBorder="1" applyAlignment="1">
      <alignment horizontal="center" vertical="center" wrapText="1"/>
    </xf>
    <xf numFmtId="0" fontId="16" fillId="0" borderId="21" xfId="49" applyFont="1" applyBorder="1" applyAlignment="1">
      <alignment horizontal="center" vertical="center" wrapText="1"/>
    </xf>
    <xf numFmtId="0" fontId="16" fillId="0" borderId="0" xfId="49" applyFont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19" xfId="49" applyFont="1" applyBorder="1" applyAlignment="1">
      <alignment horizontal="left" vertical="center" wrapText="1"/>
    </xf>
    <xf numFmtId="0" fontId="16" fillId="0" borderId="0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22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9" fontId="4" fillId="0" borderId="2" xfId="49" applyNumberFormat="1" applyFont="1" applyBorder="1" applyAlignment="1">
      <alignment horizontal="center" vertical="center" wrapText="1"/>
    </xf>
    <xf numFmtId="0" fontId="15" fillId="0" borderId="2" xfId="49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0" xfId="49" applyFont="1" applyAlignment="1">
      <alignment vertical="center" wrapText="1"/>
    </xf>
    <xf numFmtId="0" fontId="15" fillId="0" borderId="4" xfId="49" applyFont="1" applyBorder="1" applyAlignment="1">
      <alignment horizontal="center" vertical="center"/>
    </xf>
    <xf numFmtId="10" fontId="12" fillId="0" borderId="0" xfId="49" applyNumberFormat="1" applyAlignment="1"/>
    <xf numFmtId="2" fontId="4" fillId="0" borderId="4" xfId="49" applyNumberFormat="1" applyFont="1" applyBorder="1" applyAlignment="1">
      <alignment horizontal="center" vertical="center"/>
    </xf>
    <xf numFmtId="9" fontId="4" fillId="0" borderId="1" xfId="49" applyNumberFormat="1" applyFont="1" applyBorder="1" applyAlignment="1">
      <alignment vertical="center" wrapText="1"/>
    </xf>
    <xf numFmtId="177" fontId="12" fillId="0" borderId="0" xfId="49" applyNumberFormat="1" applyAlignment="1"/>
    <xf numFmtId="0" fontId="4" fillId="0" borderId="23" xfId="49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Fill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"/>
    </sheetView>
  </sheetViews>
  <sheetFormatPr defaultColWidth="9" defaultRowHeight="13.5"/>
  <cols>
    <col min="1" max="1" width="181.375" customWidth="1"/>
  </cols>
  <sheetData>
    <row r="1" ht="149.25" customHeight="1" spans="1:11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51" customHeight="1" spans="1:11">
      <c r="A2" s="144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ht="51" customHeight="1" spans="1:11">
      <c r="A3" s="144"/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ht="51" customHeight="1" spans="1:11">
      <c r="A4" s="145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ht="51" customHeight="1" spans="1:11">
      <c r="A5" s="145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ht="51" customHeight="1" spans="1:11">
      <c r="A6" s="146" t="s">
        <v>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="137" customFormat="1" ht="27" customHeight="1" spans="1:1">
      <c r="A7" s="147"/>
    </row>
    <row r="8" s="137" customFormat="1" ht="27" customHeight="1"/>
    <row r="9" s="137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6" sqref="A16"/>
    </sheetView>
  </sheetViews>
  <sheetFormatPr defaultColWidth="9" defaultRowHeight="13.5"/>
  <cols>
    <col min="1" max="1" width="81.625" customWidth="1"/>
  </cols>
  <sheetData>
    <row r="1" spans="1:1">
      <c r="A1" s="138"/>
    </row>
    <row r="2" ht="40.5" customHeight="1" spans="1:1">
      <c r="A2" s="139" t="s">
        <v>4</v>
      </c>
    </row>
    <row r="3" ht="19.5" customHeight="1" spans="1:1">
      <c r="A3" s="138"/>
    </row>
    <row r="4" s="137" customFormat="1" ht="30.75" customHeight="1" spans="1:1">
      <c r="A4" s="140" t="s">
        <v>5</v>
      </c>
    </row>
    <row r="5" s="137" customFormat="1" ht="30.75" customHeight="1" spans="1:1">
      <c r="A5" s="140" t="s">
        <v>6</v>
      </c>
    </row>
    <row r="6" s="137" customFormat="1" ht="30.75" customHeight="1" spans="1:1">
      <c r="A6" s="140" t="s">
        <v>7</v>
      </c>
    </row>
    <row r="7" s="137" customFormat="1" ht="30.75" customHeight="1" spans="1:1">
      <c r="A7" s="141" t="s">
        <v>8</v>
      </c>
    </row>
    <row r="8" s="137" customFormat="1" ht="30.75" customHeight="1" spans="1:1">
      <c r="A8" s="141" t="s">
        <v>9</v>
      </c>
    </row>
    <row r="9" s="137" customFormat="1" ht="30.75" customHeight="1" spans="1:1">
      <c r="A9" s="140" t="s">
        <v>10</v>
      </c>
    </row>
    <row r="10" s="137" customFormat="1" ht="30.75" customHeight="1" spans="1:1">
      <c r="A10" s="141" t="s">
        <v>11</v>
      </c>
    </row>
    <row r="11" spans="1:1">
      <c r="A11" s="138"/>
    </row>
    <row r="12" spans="1:1">
      <c r="A12" s="13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workbookViewId="0">
      <selection activeCell="E9" sqref="E9:I9"/>
    </sheetView>
  </sheetViews>
  <sheetFormatPr defaultColWidth="11" defaultRowHeight="14.25"/>
  <cols>
    <col min="1" max="1" width="24.75" style="74" customWidth="1"/>
    <col min="2" max="2" width="22.125" style="74" customWidth="1"/>
    <col min="3" max="3" width="23.625" style="74" customWidth="1"/>
    <col min="4" max="4" width="35.5" style="74" customWidth="1"/>
    <col min="5" max="5" width="16.25" style="74" customWidth="1"/>
    <col min="6" max="6" width="15.75" style="74" customWidth="1"/>
    <col min="7" max="7" width="12.5" style="74" customWidth="1"/>
    <col min="8" max="8" width="11" style="74" customWidth="1"/>
    <col min="9" max="9" width="22.125" style="74" customWidth="1"/>
    <col min="10" max="10" width="12.625" style="74"/>
    <col min="11" max="16378" width="11" style="74"/>
    <col min="16379" max="16384" width="11" style="75"/>
  </cols>
  <sheetData>
    <row r="1" s="74" customFormat="1" ht="36.95" customHeight="1" spans="1:9">
      <c r="A1" s="76" t="s">
        <v>12</v>
      </c>
      <c r="B1" s="76"/>
      <c r="C1" s="76"/>
      <c r="D1" s="76"/>
      <c r="E1" s="76"/>
      <c r="F1" s="76"/>
      <c r="G1" s="76"/>
      <c r="H1" s="76"/>
      <c r="I1" s="76"/>
    </row>
    <row r="2" s="74" customFormat="1" ht="20.1" customHeight="1" spans="1:9">
      <c r="A2" s="77" t="s">
        <v>13</v>
      </c>
      <c r="B2" s="78" t="s">
        <v>14</v>
      </c>
      <c r="C2" s="79"/>
      <c r="D2" s="79"/>
      <c r="E2" s="79"/>
      <c r="F2" s="79"/>
      <c r="G2" s="79"/>
      <c r="H2" s="79"/>
      <c r="I2" s="122"/>
    </row>
    <row r="3" s="74" customFormat="1" ht="23.1" customHeight="1" spans="1:10">
      <c r="A3" s="80" t="s">
        <v>15</v>
      </c>
      <c r="B3" s="81"/>
      <c r="C3" s="81" t="s">
        <v>16</v>
      </c>
      <c r="D3" s="82" t="s">
        <v>17</v>
      </c>
      <c r="E3" s="83" t="s">
        <v>18</v>
      </c>
      <c r="F3" s="84" t="s">
        <v>19</v>
      </c>
      <c r="G3" s="85"/>
      <c r="H3" s="86" t="s">
        <v>20</v>
      </c>
      <c r="I3" s="131" t="s">
        <v>21</v>
      </c>
      <c r="J3" s="132"/>
    </row>
    <row r="4" s="74" customFormat="1" ht="20.1" customHeight="1" spans="1:9">
      <c r="A4" s="87"/>
      <c r="B4" s="88" t="s">
        <v>22</v>
      </c>
      <c r="C4" s="89">
        <v>1451.34</v>
      </c>
      <c r="D4" s="89">
        <v>2132.06</v>
      </c>
      <c r="E4" s="89">
        <v>1972.54</v>
      </c>
      <c r="F4" s="90">
        <f>E4/D4</f>
        <v>0.925180342016641</v>
      </c>
      <c r="G4" s="91"/>
      <c r="H4" s="92">
        <v>10</v>
      </c>
      <c r="I4" s="133">
        <f>H4*F4</f>
        <v>9.25180342016641</v>
      </c>
    </row>
    <row r="5" s="74" customFormat="1" ht="20.1" customHeight="1" spans="1:9">
      <c r="A5" s="87"/>
      <c r="B5" s="93" t="s">
        <v>23</v>
      </c>
      <c r="C5" s="94">
        <v>1115.34</v>
      </c>
      <c r="D5" s="94">
        <v>1482.74</v>
      </c>
      <c r="E5" s="95">
        <v>1365.7</v>
      </c>
      <c r="F5" s="90">
        <f>E5/D5</f>
        <v>0.921065055235577</v>
      </c>
      <c r="G5" s="91"/>
      <c r="H5" s="92" t="s">
        <v>24</v>
      </c>
      <c r="I5" s="92" t="s">
        <v>24</v>
      </c>
    </row>
    <row r="6" s="74" customFormat="1" ht="20.1" customHeight="1" spans="1:9">
      <c r="A6" s="96"/>
      <c r="B6" s="93" t="s">
        <v>25</v>
      </c>
      <c r="C6" s="94">
        <v>336</v>
      </c>
      <c r="D6" s="94">
        <v>649.32</v>
      </c>
      <c r="E6" s="94">
        <v>606.84</v>
      </c>
      <c r="F6" s="90">
        <f>E6/D6</f>
        <v>0.93457771206801</v>
      </c>
      <c r="G6" s="91"/>
      <c r="H6" s="92" t="s">
        <v>24</v>
      </c>
      <c r="I6" s="92" t="s">
        <v>24</v>
      </c>
    </row>
    <row r="7" s="74" customFormat="1" ht="20.1" customHeight="1" spans="1:9">
      <c r="A7" s="81" t="s">
        <v>26</v>
      </c>
      <c r="B7" s="97" t="s">
        <v>27</v>
      </c>
      <c r="C7" s="80"/>
      <c r="D7" s="80"/>
      <c r="E7" s="81" t="s">
        <v>28</v>
      </c>
      <c r="F7" s="81"/>
      <c r="G7" s="81"/>
      <c r="H7" s="81"/>
      <c r="I7" s="81"/>
    </row>
    <row r="8" s="74" customFormat="1" ht="47.25" customHeight="1" spans="1:9">
      <c r="A8" s="81"/>
      <c r="B8" s="93" t="s">
        <v>29</v>
      </c>
      <c r="C8" s="93"/>
      <c r="D8" s="93"/>
      <c r="E8" s="98" t="s">
        <v>30</v>
      </c>
      <c r="F8" s="98"/>
      <c r="G8" s="98"/>
      <c r="H8" s="98"/>
      <c r="I8" s="100"/>
    </row>
    <row r="9" s="74" customFormat="1" ht="90" customHeight="1" spans="1:9">
      <c r="A9" s="81"/>
      <c r="B9" s="93" t="s">
        <v>31</v>
      </c>
      <c r="C9" s="93"/>
      <c r="D9" s="93"/>
      <c r="E9" s="98" t="s">
        <v>32</v>
      </c>
      <c r="F9" s="98"/>
      <c r="G9" s="98"/>
      <c r="H9" s="98"/>
      <c r="I9" s="100"/>
    </row>
    <row r="10" s="74" customFormat="1" ht="57.75" customHeight="1" spans="1:9">
      <c r="A10" s="81"/>
      <c r="B10" s="99" t="s">
        <v>33</v>
      </c>
      <c r="C10" s="98"/>
      <c r="D10" s="100"/>
      <c r="E10" s="99" t="s">
        <v>34</v>
      </c>
      <c r="F10" s="98"/>
      <c r="G10" s="98"/>
      <c r="H10" s="98"/>
      <c r="I10" s="100"/>
    </row>
    <row r="11" s="74" customFormat="1" ht="72" customHeight="1" spans="1:9">
      <c r="A11" s="81"/>
      <c r="B11" s="99" t="s">
        <v>35</v>
      </c>
      <c r="C11" s="98"/>
      <c r="D11" s="100"/>
      <c r="E11" s="99" t="s">
        <v>36</v>
      </c>
      <c r="F11" s="98"/>
      <c r="G11" s="98"/>
      <c r="H11" s="98"/>
      <c r="I11" s="100"/>
    </row>
    <row r="12" s="74" customFormat="1" ht="20.1" customHeight="1" spans="1:9">
      <c r="A12" s="89" t="s">
        <v>37</v>
      </c>
      <c r="B12" s="82" t="s">
        <v>38</v>
      </c>
      <c r="C12" s="101" t="s">
        <v>39</v>
      </c>
      <c r="D12" s="83" t="s">
        <v>40</v>
      </c>
      <c r="E12" s="81" t="s">
        <v>41</v>
      </c>
      <c r="F12" s="81" t="s">
        <v>42</v>
      </c>
      <c r="G12" s="81" t="s">
        <v>20</v>
      </c>
      <c r="H12" s="81" t="s">
        <v>21</v>
      </c>
      <c r="I12" s="81" t="s">
        <v>43</v>
      </c>
    </row>
    <row r="13" s="74" customFormat="1" ht="20.1" customHeight="1" spans="1:9">
      <c r="A13" s="89"/>
      <c r="B13" s="102" t="s">
        <v>44</v>
      </c>
      <c r="C13" s="103" t="s">
        <v>45</v>
      </c>
      <c r="D13" s="99" t="s">
        <v>46</v>
      </c>
      <c r="E13" s="104">
        <v>1</v>
      </c>
      <c r="F13" s="105">
        <v>0.9211</v>
      </c>
      <c r="G13" s="106">
        <v>2</v>
      </c>
      <c r="H13" s="107">
        <v>2</v>
      </c>
      <c r="I13" s="134"/>
    </row>
    <row r="14" s="74" customFormat="1" ht="20.1" customHeight="1" spans="1:9">
      <c r="A14" s="89"/>
      <c r="B14" s="108"/>
      <c r="C14" s="109"/>
      <c r="D14" s="99" t="s">
        <v>47</v>
      </c>
      <c r="E14" s="104">
        <v>1</v>
      </c>
      <c r="F14" s="105">
        <v>0.9346</v>
      </c>
      <c r="G14" s="106">
        <v>2</v>
      </c>
      <c r="H14" s="107">
        <v>2</v>
      </c>
      <c r="I14" s="134"/>
    </row>
    <row r="15" s="74" customFormat="1" ht="20.1" customHeight="1" spans="1:9">
      <c r="A15" s="89"/>
      <c r="B15" s="108"/>
      <c r="C15" s="109"/>
      <c r="D15" s="99" t="s">
        <v>48</v>
      </c>
      <c r="E15" s="104" t="s">
        <v>49</v>
      </c>
      <c r="F15" s="105">
        <v>0.8947</v>
      </c>
      <c r="G15" s="106">
        <v>2</v>
      </c>
      <c r="H15" s="107">
        <v>2</v>
      </c>
      <c r="I15" s="134"/>
    </row>
    <row r="16" s="74" customFormat="1" ht="20.1" customHeight="1" spans="1:9">
      <c r="A16" s="89"/>
      <c r="B16" s="108"/>
      <c r="C16" s="110"/>
      <c r="D16" s="99" t="s">
        <v>50</v>
      </c>
      <c r="E16" s="104" t="s">
        <v>51</v>
      </c>
      <c r="F16" s="105">
        <v>-0.4711</v>
      </c>
      <c r="G16" s="106">
        <v>2</v>
      </c>
      <c r="H16" s="107">
        <v>2</v>
      </c>
      <c r="I16" s="134"/>
    </row>
    <row r="17" s="74" customFormat="1" ht="20.1" customHeight="1" spans="1:9">
      <c r="A17" s="89"/>
      <c r="B17" s="108"/>
      <c r="C17" s="111" t="s">
        <v>52</v>
      </c>
      <c r="D17" s="99" t="s">
        <v>53</v>
      </c>
      <c r="E17" s="106" t="s">
        <v>54</v>
      </c>
      <c r="F17" s="112">
        <v>1</v>
      </c>
      <c r="G17" s="106">
        <v>2</v>
      </c>
      <c r="H17" s="107">
        <v>2</v>
      </c>
      <c r="I17" s="88"/>
    </row>
    <row r="18" s="74" customFormat="1" ht="20.1" customHeight="1" spans="1:9">
      <c r="A18" s="89"/>
      <c r="B18" s="108"/>
      <c r="C18" s="110"/>
      <c r="D18" s="99" t="s">
        <v>55</v>
      </c>
      <c r="E18" s="106" t="s">
        <v>54</v>
      </c>
      <c r="F18" s="112">
        <v>1</v>
      </c>
      <c r="G18" s="106">
        <v>2</v>
      </c>
      <c r="H18" s="107">
        <v>2</v>
      </c>
      <c r="I18" s="88"/>
    </row>
    <row r="19" s="74" customFormat="1" ht="20.1" customHeight="1" spans="1:9">
      <c r="A19" s="89"/>
      <c r="B19" s="108"/>
      <c r="C19" s="113" t="s">
        <v>56</v>
      </c>
      <c r="D19" s="99" t="s">
        <v>57</v>
      </c>
      <c r="E19" s="106" t="s">
        <v>58</v>
      </c>
      <c r="F19" s="112">
        <v>1</v>
      </c>
      <c r="G19" s="106">
        <v>2</v>
      </c>
      <c r="H19" s="107">
        <v>2</v>
      </c>
      <c r="I19" s="88"/>
    </row>
    <row r="20" s="74" customFormat="1" ht="20.1" customHeight="1" spans="1:9">
      <c r="A20" s="89"/>
      <c r="B20" s="108"/>
      <c r="C20" s="114" t="s">
        <v>59</v>
      </c>
      <c r="D20" s="99" t="s">
        <v>60</v>
      </c>
      <c r="E20" s="106" t="s">
        <v>58</v>
      </c>
      <c r="F20" s="112">
        <v>1</v>
      </c>
      <c r="G20" s="89">
        <v>2</v>
      </c>
      <c r="H20" s="107">
        <v>2</v>
      </c>
      <c r="I20" s="88"/>
    </row>
    <row r="21" s="74" customFormat="1" ht="20.1" customHeight="1" spans="1:9">
      <c r="A21" s="89"/>
      <c r="B21" s="108"/>
      <c r="C21" s="114" t="s">
        <v>61</v>
      </c>
      <c r="D21" s="99" t="s">
        <v>62</v>
      </c>
      <c r="E21" s="104" t="s">
        <v>49</v>
      </c>
      <c r="F21" s="115">
        <v>0.9333</v>
      </c>
      <c r="G21" s="106">
        <v>2</v>
      </c>
      <c r="H21" s="107">
        <v>2</v>
      </c>
      <c r="I21" s="134"/>
    </row>
    <row r="22" s="74" customFormat="1" ht="20.1" customHeight="1" spans="1:10">
      <c r="A22" s="89"/>
      <c r="B22" s="116"/>
      <c r="C22" s="114" t="s">
        <v>63</v>
      </c>
      <c r="D22" s="99" t="s">
        <v>64</v>
      </c>
      <c r="E22" s="106" t="s">
        <v>54</v>
      </c>
      <c r="F22" s="112">
        <v>1</v>
      </c>
      <c r="G22" s="106">
        <v>2</v>
      </c>
      <c r="H22" s="107">
        <v>2</v>
      </c>
      <c r="I22" s="88"/>
      <c r="J22" s="135"/>
    </row>
    <row r="23" s="74" customFormat="1" ht="20.1" customHeight="1" spans="1:9">
      <c r="A23" s="89"/>
      <c r="B23" s="117" t="s">
        <v>65</v>
      </c>
      <c r="C23" s="103" t="s">
        <v>66</v>
      </c>
      <c r="D23" s="99" t="s">
        <v>67</v>
      </c>
      <c r="E23" s="89" t="s">
        <v>68</v>
      </c>
      <c r="F23" s="105">
        <v>0.953</v>
      </c>
      <c r="G23" s="89">
        <v>4</v>
      </c>
      <c r="H23" s="107">
        <v>4</v>
      </c>
      <c r="I23" s="88"/>
    </row>
    <row r="24" s="74" customFormat="1" ht="20.1" customHeight="1" spans="1:9">
      <c r="A24" s="89"/>
      <c r="B24" s="118"/>
      <c r="C24" s="109"/>
      <c r="D24" s="99" t="s">
        <v>69</v>
      </c>
      <c r="E24" s="89" t="s">
        <v>70</v>
      </c>
      <c r="F24" s="105">
        <v>0.9196</v>
      </c>
      <c r="G24" s="89">
        <v>4</v>
      </c>
      <c r="H24" s="107">
        <v>4</v>
      </c>
      <c r="I24" s="88"/>
    </row>
    <row r="25" s="74" customFormat="1" ht="35.1" customHeight="1" spans="1:9">
      <c r="A25" s="89"/>
      <c r="B25" s="118"/>
      <c r="C25" s="109"/>
      <c r="D25" s="99" t="s">
        <v>71</v>
      </c>
      <c r="E25" s="112">
        <v>1</v>
      </c>
      <c r="F25" s="112">
        <v>1</v>
      </c>
      <c r="G25" s="89">
        <v>3</v>
      </c>
      <c r="H25" s="107">
        <v>3</v>
      </c>
      <c r="I25" s="88"/>
    </row>
    <row r="26" s="74" customFormat="1" ht="20.1" customHeight="1" spans="1:9">
      <c r="A26" s="89"/>
      <c r="B26" s="118"/>
      <c r="C26" s="109"/>
      <c r="D26" s="99" t="s">
        <v>72</v>
      </c>
      <c r="E26" s="112" t="s">
        <v>73</v>
      </c>
      <c r="F26" s="112" t="s">
        <v>73</v>
      </c>
      <c r="G26" s="89">
        <v>3</v>
      </c>
      <c r="H26" s="107">
        <v>3</v>
      </c>
      <c r="I26" s="88"/>
    </row>
    <row r="27" s="74" customFormat="1" ht="20.1" customHeight="1" spans="1:9">
      <c r="A27" s="89"/>
      <c r="B27" s="118"/>
      <c r="C27" s="109"/>
      <c r="D27" s="99" t="s">
        <v>74</v>
      </c>
      <c r="E27" s="112" t="s">
        <v>75</v>
      </c>
      <c r="F27" s="112" t="s">
        <v>76</v>
      </c>
      <c r="G27" s="89">
        <v>3</v>
      </c>
      <c r="H27" s="107">
        <v>3</v>
      </c>
      <c r="I27" s="88"/>
    </row>
    <row r="28" s="74" customFormat="1" ht="23.25" customHeight="1" spans="1:9">
      <c r="A28" s="89"/>
      <c r="B28" s="118"/>
      <c r="C28" s="109"/>
      <c r="D28" s="99" t="s">
        <v>77</v>
      </c>
      <c r="E28" s="89" t="s">
        <v>78</v>
      </c>
      <c r="F28" s="112">
        <v>0.69</v>
      </c>
      <c r="G28" s="89">
        <v>5</v>
      </c>
      <c r="H28" s="107">
        <v>5</v>
      </c>
      <c r="I28" s="88"/>
    </row>
    <row r="29" s="74" customFormat="1" ht="36" customHeight="1" spans="1:9">
      <c r="A29" s="89"/>
      <c r="B29" s="118"/>
      <c r="C29" s="109"/>
      <c r="D29" s="99" t="s">
        <v>79</v>
      </c>
      <c r="E29" s="112">
        <v>1</v>
      </c>
      <c r="F29" s="112">
        <v>1</v>
      </c>
      <c r="G29" s="106">
        <v>3</v>
      </c>
      <c r="H29" s="107">
        <v>3</v>
      </c>
      <c r="I29" s="88"/>
    </row>
    <row r="30" s="74" customFormat="1" ht="20.1" customHeight="1" spans="1:9">
      <c r="A30" s="89"/>
      <c r="B30" s="118"/>
      <c r="C30" s="109"/>
      <c r="D30" s="99" t="s">
        <v>80</v>
      </c>
      <c r="E30" s="112" t="s">
        <v>81</v>
      </c>
      <c r="F30" s="105">
        <v>0.5199</v>
      </c>
      <c r="G30" s="106">
        <v>4</v>
      </c>
      <c r="H30" s="107">
        <v>4</v>
      </c>
      <c r="I30" s="88"/>
    </row>
    <row r="31" s="74" customFormat="1" ht="20.1" customHeight="1" spans="1:9">
      <c r="A31" s="89"/>
      <c r="B31" s="118"/>
      <c r="C31" s="109"/>
      <c r="D31" s="99" t="s">
        <v>82</v>
      </c>
      <c r="E31" s="89" t="s">
        <v>83</v>
      </c>
      <c r="F31" s="105">
        <v>0.3197</v>
      </c>
      <c r="G31" s="89">
        <v>4</v>
      </c>
      <c r="H31" s="107">
        <v>4</v>
      </c>
      <c r="I31" s="88"/>
    </row>
    <row r="32" s="74" customFormat="1" ht="20.1" customHeight="1" spans="1:9">
      <c r="A32" s="89"/>
      <c r="B32" s="118"/>
      <c r="C32" s="109"/>
      <c r="D32" s="99" t="s">
        <v>84</v>
      </c>
      <c r="E32" s="89" t="s">
        <v>85</v>
      </c>
      <c r="F32" s="112" t="s">
        <v>86</v>
      </c>
      <c r="G32" s="89">
        <v>3</v>
      </c>
      <c r="H32" s="107">
        <v>3</v>
      </c>
      <c r="I32" s="88"/>
    </row>
    <row r="33" s="74" customFormat="1" ht="33" customHeight="1" spans="1:9">
      <c r="A33" s="89"/>
      <c r="B33" s="118"/>
      <c r="C33" s="109"/>
      <c r="D33" s="99" t="s">
        <v>87</v>
      </c>
      <c r="E33" s="89" t="s">
        <v>88</v>
      </c>
      <c r="F33" s="112">
        <v>1</v>
      </c>
      <c r="G33" s="89">
        <v>1</v>
      </c>
      <c r="H33" s="107">
        <v>1</v>
      </c>
      <c r="I33" s="88"/>
    </row>
    <row r="34" s="74" customFormat="1" ht="20.1" customHeight="1" spans="1:9">
      <c r="A34" s="89"/>
      <c r="B34" s="118"/>
      <c r="C34" s="109"/>
      <c r="D34" s="99" t="s">
        <v>89</v>
      </c>
      <c r="E34" s="89" t="s">
        <v>88</v>
      </c>
      <c r="F34" s="112">
        <v>1</v>
      </c>
      <c r="G34" s="89">
        <v>1</v>
      </c>
      <c r="H34" s="107">
        <v>1</v>
      </c>
      <c r="I34" s="88"/>
    </row>
    <row r="35" s="74" customFormat="1" ht="20.1" customHeight="1" spans="1:9">
      <c r="A35" s="89"/>
      <c r="B35" s="118"/>
      <c r="C35" s="109"/>
      <c r="D35" s="99" t="s">
        <v>90</v>
      </c>
      <c r="E35" s="89" t="s">
        <v>88</v>
      </c>
      <c r="F35" s="112">
        <v>1</v>
      </c>
      <c r="G35" s="89">
        <v>1</v>
      </c>
      <c r="H35" s="107">
        <v>1</v>
      </c>
      <c r="I35" s="88"/>
    </row>
    <row r="36" s="74" customFormat="1" ht="20.1" customHeight="1" spans="1:9">
      <c r="A36" s="89"/>
      <c r="B36" s="118"/>
      <c r="C36" s="119"/>
      <c r="D36" s="99" t="s">
        <v>91</v>
      </c>
      <c r="E36" s="89" t="s">
        <v>92</v>
      </c>
      <c r="F36" s="105">
        <v>0.0748</v>
      </c>
      <c r="G36" s="89">
        <v>1</v>
      </c>
      <c r="H36" s="107">
        <v>1</v>
      </c>
      <c r="I36" s="88"/>
    </row>
    <row r="37" s="74" customFormat="1" ht="20.1" customHeight="1" spans="1:9">
      <c r="A37" s="89"/>
      <c r="B37" s="118"/>
      <c r="C37" s="89" t="s">
        <v>93</v>
      </c>
      <c r="D37" s="98" t="s">
        <v>94</v>
      </c>
      <c r="E37" s="89" t="s">
        <v>95</v>
      </c>
      <c r="F37" s="112">
        <v>1</v>
      </c>
      <c r="G37" s="89">
        <v>1</v>
      </c>
      <c r="H37" s="107">
        <v>1</v>
      </c>
      <c r="I37" s="88"/>
    </row>
    <row r="38" s="74" customFormat="1" ht="20.1" customHeight="1" spans="1:9">
      <c r="A38" s="89"/>
      <c r="B38" s="118"/>
      <c r="C38" s="89"/>
      <c r="D38" s="98" t="s">
        <v>96</v>
      </c>
      <c r="E38" s="89" t="s">
        <v>97</v>
      </c>
      <c r="F38" s="105">
        <v>0.554</v>
      </c>
      <c r="G38" s="89">
        <v>4</v>
      </c>
      <c r="H38" s="107">
        <v>4</v>
      </c>
      <c r="I38" s="88"/>
    </row>
    <row r="39" s="74" customFormat="1" ht="20.1" customHeight="1" spans="1:9">
      <c r="A39" s="89"/>
      <c r="B39" s="118"/>
      <c r="C39" s="89"/>
      <c r="D39" s="98" t="s">
        <v>98</v>
      </c>
      <c r="E39" s="89" t="s">
        <v>99</v>
      </c>
      <c r="F39" s="112">
        <v>1</v>
      </c>
      <c r="G39" s="89">
        <v>1</v>
      </c>
      <c r="H39" s="107">
        <v>1</v>
      </c>
      <c r="I39" s="88"/>
    </row>
    <row r="40" s="74" customFormat="1" ht="20.1" customHeight="1" spans="1:9">
      <c r="A40" s="89"/>
      <c r="B40" s="118"/>
      <c r="C40" s="103" t="s">
        <v>100</v>
      </c>
      <c r="D40" s="120" t="s">
        <v>101</v>
      </c>
      <c r="E40" s="89" t="s">
        <v>102</v>
      </c>
      <c r="F40" s="112">
        <v>1</v>
      </c>
      <c r="G40" s="89">
        <v>2</v>
      </c>
      <c r="H40" s="107">
        <v>2</v>
      </c>
      <c r="I40" s="88"/>
    </row>
    <row r="41" s="74" customFormat="1" ht="20.1" customHeight="1" spans="1:10">
      <c r="A41" s="89"/>
      <c r="B41" s="121"/>
      <c r="C41" s="110"/>
      <c r="D41" s="120" t="s">
        <v>103</v>
      </c>
      <c r="E41" s="89" t="s">
        <v>104</v>
      </c>
      <c r="F41" s="112">
        <v>1</v>
      </c>
      <c r="G41" s="89">
        <v>2</v>
      </c>
      <c r="H41" s="107">
        <v>2</v>
      </c>
      <c r="I41" s="88"/>
      <c r="J41" s="135"/>
    </row>
    <row r="42" s="74" customFormat="1" ht="20.1" customHeight="1" spans="1:9">
      <c r="A42" s="89"/>
      <c r="B42" s="122" t="s">
        <v>105</v>
      </c>
      <c r="C42" s="123" t="s">
        <v>106</v>
      </c>
      <c r="D42" s="99" t="s">
        <v>107</v>
      </c>
      <c r="E42" s="89" t="s">
        <v>108</v>
      </c>
      <c r="F42" s="112">
        <v>1</v>
      </c>
      <c r="G42" s="106">
        <v>4</v>
      </c>
      <c r="H42" s="107">
        <v>4</v>
      </c>
      <c r="I42" s="88"/>
    </row>
    <row r="43" s="74" customFormat="1" ht="20.1" customHeight="1" spans="1:9">
      <c r="A43" s="89"/>
      <c r="B43" s="122"/>
      <c r="C43" s="79" t="s">
        <v>109</v>
      </c>
      <c r="D43" s="99" t="s">
        <v>110</v>
      </c>
      <c r="E43" s="89" t="s">
        <v>108</v>
      </c>
      <c r="F43" s="112">
        <v>1</v>
      </c>
      <c r="G43" s="106">
        <v>3</v>
      </c>
      <c r="H43" s="107">
        <v>3</v>
      </c>
      <c r="I43" s="88"/>
    </row>
    <row r="44" s="74" customFormat="1" ht="20.1" customHeight="1" spans="1:9">
      <c r="A44" s="89"/>
      <c r="B44" s="122"/>
      <c r="C44" s="102" t="s">
        <v>111</v>
      </c>
      <c r="D44" s="124" t="s">
        <v>112</v>
      </c>
      <c r="E44" s="89" t="s">
        <v>108</v>
      </c>
      <c r="F44" s="112">
        <v>1</v>
      </c>
      <c r="G44" s="106">
        <v>3</v>
      </c>
      <c r="H44" s="107">
        <v>3</v>
      </c>
      <c r="I44" s="88"/>
    </row>
    <row r="45" s="74" customFormat="1" ht="20.1" customHeight="1" spans="1:9">
      <c r="A45" s="89"/>
      <c r="B45" s="122" t="s">
        <v>113</v>
      </c>
      <c r="C45" s="89" t="s">
        <v>114</v>
      </c>
      <c r="D45" s="93" t="s">
        <v>115</v>
      </c>
      <c r="E45" s="89" t="s">
        <v>68</v>
      </c>
      <c r="F45" s="125">
        <v>0.95</v>
      </c>
      <c r="G45" s="106">
        <v>10</v>
      </c>
      <c r="H45" s="107">
        <v>10</v>
      </c>
      <c r="I45" s="88"/>
    </row>
    <row r="46" s="74" customFormat="1" ht="23.25" customHeight="1" spans="1:9">
      <c r="A46" s="84" t="s">
        <v>116</v>
      </c>
      <c r="B46" s="126"/>
      <c r="C46" s="126"/>
      <c r="D46" s="126"/>
      <c r="E46" s="126"/>
      <c r="F46" s="126"/>
      <c r="G46" s="85"/>
      <c r="H46" s="127">
        <f>SUM(H13:H45)+I4</f>
        <v>99.2518034201664</v>
      </c>
      <c r="I46" s="88"/>
    </row>
    <row r="47" s="74" customFormat="1" ht="23.25" customHeight="1" spans="1:9">
      <c r="A47" s="128" t="s">
        <v>117</v>
      </c>
      <c r="B47" s="129"/>
      <c r="C47" s="129"/>
      <c r="D47" s="129"/>
      <c r="E47" s="129"/>
      <c r="F47" s="129"/>
      <c r="G47" s="129"/>
      <c r="H47" s="129"/>
      <c r="I47" s="136"/>
    </row>
    <row r="48" s="74" customFormat="1" ht="20.1" customHeight="1" spans="1:9">
      <c r="A48" s="130"/>
      <c r="B48" s="130"/>
      <c r="C48" s="130"/>
      <c r="D48" s="130"/>
      <c r="E48" s="130"/>
      <c r="F48" s="130"/>
      <c r="G48" s="130"/>
      <c r="H48" s="130"/>
      <c r="I48" s="130"/>
    </row>
    <row r="49" s="74" customFormat="1" ht="20.1" customHeight="1" spans="1:9">
      <c r="A49" s="130"/>
      <c r="B49" s="130"/>
      <c r="C49" s="130"/>
      <c r="D49" s="130"/>
      <c r="E49" s="130"/>
      <c r="F49" s="130"/>
      <c r="G49" s="130"/>
      <c r="H49" s="130"/>
      <c r="I49" s="130"/>
    </row>
    <row r="50" s="74" customFormat="1" ht="13.5"/>
    <row r="51" s="74" customFormat="1" ht="13.5"/>
    <row r="52" s="74" customFormat="1" ht="13.5"/>
    <row r="53" s="74" customFormat="1" ht="13.5"/>
    <row r="54" s="74" customFormat="1" spans="16379:16381">
      <c r="XEY54" s="75"/>
      <c r="XEZ54" s="75"/>
      <c r="XFA54" s="75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46:G46"/>
    <mergeCell ref="A47:I47"/>
    <mergeCell ref="A3:A6"/>
    <mergeCell ref="A7:A11"/>
    <mergeCell ref="A12:A45"/>
    <mergeCell ref="B13:B22"/>
    <mergeCell ref="B23:B41"/>
    <mergeCell ref="B42:B44"/>
    <mergeCell ref="C13:C16"/>
    <mergeCell ref="C17:C18"/>
    <mergeCell ref="C23:C36"/>
    <mergeCell ref="C37:C39"/>
    <mergeCell ref="C40:C41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H18" sqref="H18"/>
    </sheetView>
  </sheetViews>
  <sheetFormatPr defaultColWidth="9" defaultRowHeight="13.5" outlineLevelRow="6"/>
  <cols>
    <col min="1" max="1" width="8.125" style="24" customWidth="1"/>
    <col min="2" max="2" width="27.375" customWidth="1"/>
    <col min="3" max="3" width="24.62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25" t="s">
        <v>118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23" customFormat="1" ht="30" customHeight="1" spans="1:11">
      <c r="A2" s="67" t="s">
        <v>119</v>
      </c>
      <c r="B2" s="68" t="s">
        <v>120</v>
      </c>
      <c r="C2" s="69" t="s">
        <v>121</v>
      </c>
      <c r="D2" s="68" t="s">
        <v>122</v>
      </c>
      <c r="E2" s="68"/>
      <c r="F2" s="68"/>
      <c r="G2" s="68"/>
      <c r="H2" s="68"/>
      <c r="I2" s="68"/>
      <c r="J2" s="67" t="s">
        <v>123</v>
      </c>
      <c r="K2" s="67" t="s">
        <v>124</v>
      </c>
    </row>
    <row r="3" s="23" customFormat="1" ht="30" customHeight="1" spans="1:11">
      <c r="A3" s="70"/>
      <c r="B3" s="68"/>
      <c r="C3" s="69"/>
      <c r="D3" s="68" t="s">
        <v>17</v>
      </c>
      <c r="E3" s="68"/>
      <c r="F3" s="68"/>
      <c r="G3" s="68"/>
      <c r="H3" s="68" t="s">
        <v>125</v>
      </c>
      <c r="I3" s="68" t="s">
        <v>126</v>
      </c>
      <c r="J3" s="70"/>
      <c r="K3" s="70"/>
    </row>
    <row r="4" s="23" customFormat="1" ht="30" customHeight="1" spans="1:11">
      <c r="A4" s="71"/>
      <c r="B4" s="68"/>
      <c r="C4" s="69"/>
      <c r="D4" s="69" t="s">
        <v>127</v>
      </c>
      <c r="E4" s="68" t="s">
        <v>128</v>
      </c>
      <c r="F4" s="68" t="s">
        <v>129</v>
      </c>
      <c r="G4" s="68" t="s">
        <v>130</v>
      </c>
      <c r="H4" s="68"/>
      <c r="I4" s="69"/>
      <c r="J4" s="71"/>
      <c r="K4" s="70"/>
    </row>
    <row r="5" ht="30" customHeight="1" spans="1:11">
      <c r="A5" s="34">
        <v>1</v>
      </c>
      <c r="B5" s="33" t="s">
        <v>131</v>
      </c>
      <c r="C5" s="28" t="s">
        <v>14</v>
      </c>
      <c r="D5" s="37">
        <v>150</v>
      </c>
      <c r="E5" s="72">
        <v>150</v>
      </c>
      <c r="F5" s="72">
        <v>0</v>
      </c>
      <c r="G5" s="72">
        <v>0</v>
      </c>
      <c r="H5" s="34">
        <v>141.02</v>
      </c>
      <c r="I5" s="73">
        <v>0.9401</v>
      </c>
      <c r="J5" s="34">
        <v>98.91</v>
      </c>
      <c r="K5" s="43"/>
    </row>
    <row r="6" ht="30" customHeight="1" spans="1:11">
      <c r="A6" s="34">
        <v>2</v>
      </c>
      <c r="B6" s="28" t="s">
        <v>132</v>
      </c>
      <c r="C6" s="39" t="s">
        <v>14</v>
      </c>
      <c r="D6" s="37">
        <v>40</v>
      </c>
      <c r="E6" s="72">
        <v>40</v>
      </c>
      <c r="F6" s="72">
        <v>0</v>
      </c>
      <c r="G6" s="72">
        <v>0</v>
      </c>
      <c r="H6" s="34">
        <v>39.32</v>
      </c>
      <c r="I6" s="73">
        <v>0.983</v>
      </c>
      <c r="J6" s="34">
        <v>99.83</v>
      </c>
      <c r="K6" s="43"/>
    </row>
    <row r="7" ht="30" customHeight="1" spans="1:11">
      <c r="A7" s="34"/>
      <c r="B7" s="38" t="s">
        <v>133</v>
      </c>
      <c r="C7" s="39"/>
      <c r="D7" s="34">
        <v>190</v>
      </c>
      <c r="E7" s="34">
        <f>SUM(E5:E6)</f>
        <v>190</v>
      </c>
      <c r="F7" s="34">
        <f>SUM(F5:F6)</f>
        <v>0</v>
      </c>
      <c r="G7" s="34">
        <v>0</v>
      </c>
      <c r="H7" s="34">
        <f>SUM(H5:H6)</f>
        <v>180.34</v>
      </c>
      <c r="I7" s="73">
        <f>AVERAGE(I5:I6)</f>
        <v>0.96155</v>
      </c>
      <c r="J7" s="43"/>
      <c r="K7" s="43"/>
    </row>
  </sheetData>
  <mergeCells count="11">
    <mergeCell ref="A1:K1"/>
    <mergeCell ref="D2:I2"/>
    <mergeCell ref="D3:G3"/>
    <mergeCell ref="B7:C7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K19" sqref="K19:L19"/>
    </sheetView>
  </sheetViews>
  <sheetFormatPr defaultColWidth="9" defaultRowHeight="13.5"/>
  <cols>
    <col min="1" max="1" width="15.625" customWidth="1"/>
    <col min="2" max="2" width="15" customWidth="1"/>
    <col min="3" max="3" width="20.875" customWidth="1"/>
    <col min="4" max="4" width="10.125" customWidth="1"/>
    <col min="5" max="5" width="16" customWidth="1"/>
    <col min="6" max="6" width="1.25" hidden="1" customWidth="1"/>
    <col min="7" max="7" width="14.875" customWidth="1"/>
    <col min="8" max="8" width="14.125" customWidth="1"/>
    <col min="9" max="9" width="6.875" customWidth="1"/>
    <col min="10" max="10" width="3.25" customWidth="1"/>
    <col min="11" max="11" width="9.375" customWidth="1"/>
    <col min="12" max="12" width="1" customWidth="1"/>
    <col min="13" max="13" width="8.125" customWidth="1"/>
    <col min="14" max="14" width="20" customWidth="1"/>
  </cols>
  <sheetData>
    <row r="1" ht="42" customHeight="1" spans="1:14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3" t="s">
        <v>120</v>
      </c>
      <c r="B2" s="3"/>
      <c r="C2" s="3" t="s">
        <v>131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.1" customHeight="1" spans="1:14">
      <c r="A3" s="3" t="s">
        <v>121</v>
      </c>
      <c r="B3" s="3"/>
      <c r="C3" s="3" t="s">
        <v>14</v>
      </c>
      <c r="D3" s="3"/>
      <c r="E3" s="3"/>
      <c r="F3" s="3"/>
      <c r="G3" s="3"/>
      <c r="H3" s="3" t="s">
        <v>135</v>
      </c>
      <c r="I3" s="3"/>
      <c r="J3" s="3" t="s">
        <v>14</v>
      </c>
      <c r="K3" s="3"/>
      <c r="L3" s="3"/>
      <c r="M3" s="3"/>
      <c r="N3" s="3"/>
    </row>
    <row r="4" ht="20.1" customHeight="1" spans="1:14">
      <c r="A4" s="3" t="s">
        <v>122</v>
      </c>
      <c r="B4" s="3"/>
      <c r="C4" s="3"/>
      <c r="D4" s="3"/>
      <c r="E4" s="3" t="s">
        <v>16</v>
      </c>
      <c r="F4" s="3" t="s">
        <v>136</v>
      </c>
      <c r="G4" s="3"/>
      <c r="H4" s="3" t="s">
        <v>137</v>
      </c>
      <c r="I4" s="3"/>
      <c r="J4" s="3" t="s">
        <v>20</v>
      </c>
      <c r="K4" s="3"/>
      <c r="L4" s="3" t="s">
        <v>138</v>
      </c>
      <c r="M4" s="3"/>
      <c r="N4" s="3" t="s">
        <v>21</v>
      </c>
    </row>
    <row r="5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20.1" customHeight="1" spans="1:14">
      <c r="A6" s="3"/>
      <c r="B6" s="3"/>
      <c r="C6" s="5" t="s">
        <v>139</v>
      </c>
      <c r="D6" s="5"/>
      <c r="E6" s="3">
        <v>150</v>
      </c>
      <c r="F6" s="6">
        <v>150</v>
      </c>
      <c r="G6" s="6"/>
      <c r="H6" s="6">
        <v>141.02</v>
      </c>
      <c r="I6" s="6"/>
      <c r="J6" s="3">
        <v>10</v>
      </c>
      <c r="K6" s="3"/>
      <c r="L6" s="60">
        <f>H6/F6</f>
        <v>0.940133333333333</v>
      </c>
      <c r="M6" s="60"/>
      <c r="N6" s="61">
        <f>L6*J6</f>
        <v>9.40133333333333</v>
      </c>
    </row>
    <row r="7" ht="20.1" customHeight="1" spans="1:14">
      <c r="A7" s="3"/>
      <c r="B7" s="3"/>
      <c r="C7" s="3" t="s">
        <v>140</v>
      </c>
      <c r="D7" s="3"/>
      <c r="E7" s="3">
        <v>150</v>
      </c>
      <c r="F7" s="6">
        <v>150</v>
      </c>
      <c r="G7" s="6"/>
      <c r="H7" s="6">
        <v>141.02</v>
      </c>
      <c r="I7" s="6"/>
      <c r="J7" s="3" t="s">
        <v>24</v>
      </c>
      <c r="K7" s="3"/>
      <c r="L7" s="60">
        <f>H7/F7</f>
        <v>0.940133333333333</v>
      </c>
      <c r="M7" s="60"/>
      <c r="N7" s="3" t="s">
        <v>24</v>
      </c>
    </row>
    <row r="8" ht="20.1" customHeight="1" spans="1:14">
      <c r="A8" s="3"/>
      <c r="B8" s="3"/>
      <c r="C8" s="3" t="s">
        <v>141</v>
      </c>
      <c r="D8" s="3"/>
      <c r="E8" s="3">
        <v>0</v>
      </c>
      <c r="F8" s="6">
        <v>0</v>
      </c>
      <c r="G8" s="6"/>
      <c r="H8" s="6">
        <v>0</v>
      </c>
      <c r="I8" s="6"/>
      <c r="J8" s="3" t="s">
        <v>24</v>
      </c>
      <c r="K8" s="3"/>
      <c r="L8" s="3" t="s">
        <v>24</v>
      </c>
      <c r="M8" s="3"/>
      <c r="N8" s="3" t="s">
        <v>24</v>
      </c>
    </row>
    <row r="9" ht="20.1" customHeight="1" spans="1:14">
      <c r="A9" s="3"/>
      <c r="B9" s="3"/>
      <c r="C9" s="3" t="s">
        <v>130</v>
      </c>
      <c r="D9" s="3"/>
      <c r="E9" s="3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ht="20.1" customHeight="1" spans="1:14">
      <c r="A10" s="3" t="s">
        <v>142</v>
      </c>
      <c r="B10" s="3" t="s">
        <v>27</v>
      </c>
      <c r="C10" s="3"/>
      <c r="D10" s="3"/>
      <c r="E10" s="3"/>
      <c r="F10" s="3"/>
      <c r="G10" s="3"/>
      <c r="H10" s="3" t="s">
        <v>143</v>
      </c>
      <c r="I10" s="3"/>
      <c r="J10" s="3"/>
      <c r="K10" s="3"/>
      <c r="L10" s="3"/>
      <c r="M10" s="3"/>
      <c r="N10" s="3"/>
    </row>
    <row r="11" ht="56.1" customHeight="1" spans="1:14">
      <c r="A11" s="3"/>
      <c r="B11" s="11" t="s">
        <v>144</v>
      </c>
      <c r="C11" s="11"/>
      <c r="D11" s="11"/>
      <c r="E11" s="11"/>
      <c r="F11" s="11"/>
      <c r="G11" s="11"/>
      <c r="H11" s="11" t="s">
        <v>145</v>
      </c>
      <c r="I11" s="11"/>
      <c r="J11" s="11"/>
      <c r="K11" s="11"/>
      <c r="L11" s="11"/>
      <c r="M11" s="11"/>
      <c r="N11" s="11"/>
    </row>
    <row r="12" ht="26.25" customHeight="1" spans="1:14">
      <c r="A12" s="44" t="s">
        <v>146</v>
      </c>
      <c r="B12" s="45" t="s">
        <v>38</v>
      </c>
      <c r="C12" s="45" t="s">
        <v>39</v>
      </c>
      <c r="D12" s="45" t="s">
        <v>40</v>
      </c>
      <c r="E12" s="45"/>
      <c r="F12" s="45"/>
      <c r="G12" s="45" t="s">
        <v>41</v>
      </c>
      <c r="H12" s="45" t="s">
        <v>42</v>
      </c>
      <c r="I12" s="45" t="s">
        <v>20</v>
      </c>
      <c r="J12" s="45"/>
      <c r="K12" s="45" t="s">
        <v>21</v>
      </c>
      <c r="L12" s="45"/>
      <c r="M12" s="45" t="s">
        <v>43</v>
      </c>
      <c r="N12" s="45"/>
    </row>
    <row r="13" ht="20.1" customHeight="1" spans="1:14">
      <c r="A13" s="44"/>
      <c r="B13" s="46" t="s">
        <v>147</v>
      </c>
      <c r="C13" s="46" t="s">
        <v>148</v>
      </c>
      <c r="D13" s="47" t="s">
        <v>149</v>
      </c>
      <c r="E13" s="47"/>
      <c r="F13" s="47"/>
      <c r="G13" s="48" t="s">
        <v>150</v>
      </c>
      <c r="H13" s="49" t="s">
        <v>151</v>
      </c>
      <c r="I13" s="45">
        <v>12.5</v>
      </c>
      <c r="J13" s="45"/>
      <c r="K13" s="45">
        <v>12.5</v>
      </c>
      <c r="L13" s="45"/>
      <c r="M13" s="45"/>
      <c r="N13" s="45"/>
    </row>
    <row r="14" ht="20.1" customHeight="1" spans="1:14">
      <c r="A14" s="44"/>
      <c r="B14" s="50"/>
      <c r="C14" s="57"/>
      <c r="D14" s="52" t="s">
        <v>152</v>
      </c>
      <c r="E14" s="54"/>
      <c r="F14" s="47"/>
      <c r="G14" s="48" t="s">
        <v>153</v>
      </c>
      <c r="H14" s="49" t="s">
        <v>154</v>
      </c>
      <c r="I14" s="62">
        <v>12.5</v>
      </c>
      <c r="J14" s="63"/>
      <c r="K14" s="62">
        <v>12.5</v>
      </c>
      <c r="L14" s="63"/>
      <c r="M14" s="45"/>
      <c r="N14" s="45"/>
    </row>
    <row r="15" ht="20.1" customHeight="1" spans="1:14">
      <c r="A15" s="44"/>
      <c r="B15" s="50"/>
      <c r="C15" s="45" t="s">
        <v>155</v>
      </c>
      <c r="D15" s="47" t="s">
        <v>156</v>
      </c>
      <c r="E15" s="47"/>
      <c r="F15" s="47"/>
      <c r="G15" s="55" t="s">
        <v>157</v>
      </c>
      <c r="H15" s="56">
        <v>0.9401</v>
      </c>
      <c r="I15" s="45">
        <v>12.5</v>
      </c>
      <c r="J15" s="45"/>
      <c r="K15" s="45">
        <v>12.5</v>
      </c>
      <c r="L15" s="45"/>
      <c r="M15" s="45"/>
      <c r="N15" s="45"/>
    </row>
    <row r="16" ht="20.1" customHeight="1" spans="1:14">
      <c r="A16" s="44"/>
      <c r="B16" s="57"/>
      <c r="C16" s="45" t="s">
        <v>158</v>
      </c>
      <c r="D16" s="52" t="s">
        <v>159</v>
      </c>
      <c r="E16" s="54"/>
      <c r="F16" s="47"/>
      <c r="G16" s="55" t="s">
        <v>160</v>
      </c>
      <c r="H16" s="56">
        <v>0.9401</v>
      </c>
      <c r="I16" s="62">
        <v>12.5</v>
      </c>
      <c r="J16" s="63"/>
      <c r="K16" s="62">
        <v>12.5</v>
      </c>
      <c r="L16" s="63"/>
      <c r="M16" s="62"/>
      <c r="N16" s="63"/>
    </row>
    <row r="17" ht="20.1" customHeight="1" spans="1:14">
      <c r="A17" s="44"/>
      <c r="B17" s="50" t="s">
        <v>161</v>
      </c>
      <c r="C17" s="46" t="s">
        <v>162</v>
      </c>
      <c r="D17" s="52" t="s">
        <v>163</v>
      </c>
      <c r="E17" s="54"/>
      <c r="F17" s="47"/>
      <c r="G17" s="55" t="s">
        <v>68</v>
      </c>
      <c r="H17" s="56">
        <v>0.9532</v>
      </c>
      <c r="I17" s="62">
        <v>3.36</v>
      </c>
      <c r="J17" s="63"/>
      <c r="K17" s="62">
        <v>3.36</v>
      </c>
      <c r="L17" s="63"/>
      <c r="M17" s="62"/>
      <c r="N17" s="63"/>
    </row>
    <row r="18" ht="20.1" customHeight="1" spans="1:14">
      <c r="A18" s="44"/>
      <c r="B18" s="50"/>
      <c r="C18" s="57"/>
      <c r="D18" s="52" t="s">
        <v>164</v>
      </c>
      <c r="E18" s="54"/>
      <c r="F18" s="47"/>
      <c r="G18" s="55" t="s">
        <v>68</v>
      </c>
      <c r="H18" s="56">
        <v>0.9246</v>
      </c>
      <c r="I18" s="62">
        <v>3.33</v>
      </c>
      <c r="J18" s="63"/>
      <c r="K18" s="62">
        <v>3.33</v>
      </c>
      <c r="L18" s="63"/>
      <c r="M18" s="62"/>
      <c r="N18" s="63"/>
    </row>
    <row r="19" ht="39" customHeight="1" spans="1:14">
      <c r="A19" s="44"/>
      <c r="B19" s="50"/>
      <c r="C19" s="45" t="s">
        <v>165</v>
      </c>
      <c r="D19" s="47" t="s">
        <v>166</v>
      </c>
      <c r="E19" s="47"/>
      <c r="F19" s="47"/>
      <c r="G19" s="55" t="s">
        <v>167</v>
      </c>
      <c r="H19" s="56">
        <v>0.554</v>
      </c>
      <c r="I19" s="45">
        <v>3.33</v>
      </c>
      <c r="J19" s="45"/>
      <c r="K19" s="45">
        <v>2.84</v>
      </c>
      <c r="L19" s="45"/>
      <c r="M19" s="64" t="s">
        <v>168</v>
      </c>
      <c r="N19" s="64"/>
    </row>
    <row r="20" ht="20.1" customHeight="1" spans="1:14">
      <c r="A20" s="44"/>
      <c r="B20" s="50"/>
      <c r="C20" s="45" t="s">
        <v>169</v>
      </c>
      <c r="D20" s="52" t="s">
        <v>170</v>
      </c>
      <c r="E20" s="54"/>
      <c r="F20" s="47"/>
      <c r="G20" s="55" t="s">
        <v>157</v>
      </c>
      <c r="H20" s="48">
        <v>0.96</v>
      </c>
      <c r="I20" s="45">
        <v>3.33</v>
      </c>
      <c r="J20" s="45"/>
      <c r="K20" s="45">
        <v>3.33</v>
      </c>
      <c r="L20" s="45"/>
      <c r="M20" s="64"/>
      <c r="N20" s="64"/>
    </row>
    <row r="21" ht="20.1" customHeight="1" spans="1:14">
      <c r="A21" s="44"/>
      <c r="B21" s="50"/>
      <c r="C21" s="46" t="s">
        <v>171</v>
      </c>
      <c r="D21" s="47" t="s">
        <v>172</v>
      </c>
      <c r="E21" s="47"/>
      <c r="F21" s="47"/>
      <c r="G21" s="51">
        <v>1</v>
      </c>
      <c r="H21" s="48">
        <v>1</v>
      </c>
      <c r="I21" s="45">
        <v>3.33</v>
      </c>
      <c r="J21" s="45"/>
      <c r="K21" s="45">
        <v>3.33</v>
      </c>
      <c r="L21" s="45"/>
      <c r="M21" s="65"/>
      <c r="N21" s="65"/>
    </row>
    <row r="22" ht="20.1" customHeight="1" spans="1:14">
      <c r="A22" s="44"/>
      <c r="B22" s="50"/>
      <c r="C22" s="50"/>
      <c r="D22" s="52" t="s">
        <v>173</v>
      </c>
      <c r="E22" s="54"/>
      <c r="F22" s="47"/>
      <c r="G22" s="51">
        <v>1</v>
      </c>
      <c r="H22" s="48">
        <v>1</v>
      </c>
      <c r="I22" s="45">
        <v>3.33</v>
      </c>
      <c r="J22" s="45"/>
      <c r="K22" s="45">
        <v>3.33</v>
      </c>
      <c r="L22" s="45"/>
      <c r="M22" s="62"/>
      <c r="N22" s="63"/>
    </row>
    <row r="23" ht="20.1" customHeight="1" spans="1:14">
      <c r="A23" s="44"/>
      <c r="B23" s="50"/>
      <c r="C23" s="50"/>
      <c r="D23" s="52" t="s">
        <v>174</v>
      </c>
      <c r="E23" s="54"/>
      <c r="F23" s="47"/>
      <c r="G23" s="51">
        <v>1</v>
      </c>
      <c r="H23" s="48">
        <v>1</v>
      </c>
      <c r="I23" s="45">
        <v>3.33</v>
      </c>
      <c r="J23" s="45"/>
      <c r="K23" s="45">
        <v>3.33</v>
      </c>
      <c r="L23" s="45"/>
      <c r="M23" s="62"/>
      <c r="N23" s="63"/>
    </row>
    <row r="24" ht="20.1" customHeight="1" spans="1:14">
      <c r="A24" s="44"/>
      <c r="B24" s="50"/>
      <c r="C24" s="50"/>
      <c r="D24" s="52" t="s">
        <v>175</v>
      </c>
      <c r="E24" s="54"/>
      <c r="F24" s="47"/>
      <c r="G24" s="51">
        <v>1</v>
      </c>
      <c r="H24" s="48">
        <v>1</v>
      </c>
      <c r="I24" s="45">
        <v>3.33</v>
      </c>
      <c r="J24" s="45"/>
      <c r="K24" s="45">
        <v>3.33</v>
      </c>
      <c r="L24" s="45"/>
      <c r="M24" s="62"/>
      <c r="N24" s="63"/>
    </row>
    <row r="25" ht="20.1" customHeight="1" spans="1:14">
      <c r="A25" s="44"/>
      <c r="B25" s="57"/>
      <c r="C25" s="57"/>
      <c r="D25" s="52" t="s">
        <v>176</v>
      </c>
      <c r="E25" s="54"/>
      <c r="F25" s="47"/>
      <c r="G25" s="51">
        <v>1</v>
      </c>
      <c r="H25" s="48">
        <v>1</v>
      </c>
      <c r="I25" s="45">
        <v>3.33</v>
      </c>
      <c r="J25" s="45"/>
      <c r="K25" s="45">
        <v>3.33</v>
      </c>
      <c r="L25" s="45"/>
      <c r="M25" s="62"/>
      <c r="N25" s="63"/>
    </row>
    <row r="26" ht="20.1" customHeight="1" spans="1:14">
      <c r="A26" s="44"/>
      <c r="B26" s="45" t="s">
        <v>177</v>
      </c>
      <c r="C26" s="45" t="s">
        <v>178</v>
      </c>
      <c r="D26" s="47" t="s">
        <v>179</v>
      </c>
      <c r="E26" s="47"/>
      <c r="F26" s="47"/>
      <c r="G26" s="55" t="s">
        <v>160</v>
      </c>
      <c r="H26" s="48">
        <v>1</v>
      </c>
      <c r="I26" s="45">
        <v>10</v>
      </c>
      <c r="J26" s="45"/>
      <c r="K26" s="45">
        <v>10</v>
      </c>
      <c r="L26" s="45"/>
      <c r="M26" s="45"/>
      <c r="N26" s="45"/>
    </row>
    <row r="27" ht="20.1" customHeight="1" spans="1:14">
      <c r="A27" s="58" t="s">
        <v>180</v>
      </c>
      <c r="B27" s="58"/>
      <c r="C27" s="58"/>
      <c r="D27" s="58"/>
      <c r="E27" s="58"/>
      <c r="F27" s="58"/>
      <c r="G27" s="58"/>
      <c r="H27" s="58"/>
      <c r="I27" s="58">
        <v>100</v>
      </c>
      <c r="J27" s="58"/>
      <c r="K27" s="66">
        <f>SUM(K13:L26)+N6</f>
        <v>98.9113333333333</v>
      </c>
      <c r="L27" s="66"/>
      <c r="M27" s="21"/>
      <c r="N27" s="21"/>
    </row>
    <row r="28" ht="20.1" customHeight="1" spans="1:14">
      <c r="A28" s="17" t="s">
        <v>181</v>
      </c>
      <c r="B28" s="18" t="s">
        <v>104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2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ht="20.1" customHeight="1" spans="1:1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ht="20.1" customHeight="1" spans="1:14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ht="15.95" customHeight="1"/>
  </sheetData>
  <mergeCells count="11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E14"/>
    <mergeCell ref="I14:J14"/>
    <mergeCell ref="K14:L14"/>
    <mergeCell ref="M14:N14"/>
    <mergeCell ref="D15:F15"/>
    <mergeCell ref="I15:J15"/>
    <mergeCell ref="K15:L15"/>
    <mergeCell ref="M15:N15"/>
    <mergeCell ref="D16:E16"/>
    <mergeCell ref="I16:J16"/>
    <mergeCell ref="K16:L16"/>
    <mergeCell ref="M16:N16"/>
    <mergeCell ref="D17:E17"/>
    <mergeCell ref="I17:J17"/>
    <mergeCell ref="K17:L17"/>
    <mergeCell ref="M17:N17"/>
    <mergeCell ref="D18:E18"/>
    <mergeCell ref="I18:J18"/>
    <mergeCell ref="K18:L18"/>
    <mergeCell ref="M18:N18"/>
    <mergeCell ref="D19:F19"/>
    <mergeCell ref="I19:J19"/>
    <mergeCell ref="K19:L19"/>
    <mergeCell ref="M19:N19"/>
    <mergeCell ref="D20:E20"/>
    <mergeCell ref="I20:J20"/>
    <mergeCell ref="K20:L20"/>
    <mergeCell ref="M20:N20"/>
    <mergeCell ref="D21:F21"/>
    <mergeCell ref="I21:J21"/>
    <mergeCell ref="K21:L21"/>
    <mergeCell ref="M21:N21"/>
    <mergeCell ref="D22:E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10:A11"/>
    <mergeCell ref="A12:A26"/>
    <mergeCell ref="B13:B16"/>
    <mergeCell ref="B17:B25"/>
    <mergeCell ref="C13:C14"/>
    <mergeCell ref="C17:C18"/>
    <mergeCell ref="C21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D19" sqref="D19:F19"/>
    </sheetView>
  </sheetViews>
  <sheetFormatPr defaultColWidth="9" defaultRowHeight="13.5"/>
  <cols>
    <col min="1" max="1" width="19.25" customWidth="1"/>
    <col min="2" max="2" width="17.25" customWidth="1"/>
    <col min="3" max="3" width="21.625" customWidth="1"/>
    <col min="5" max="5" width="14.75" customWidth="1"/>
    <col min="6" max="6" width="2.25" customWidth="1"/>
    <col min="7" max="7" width="14.75" customWidth="1"/>
    <col min="8" max="8" width="12.5" customWidth="1"/>
    <col min="9" max="9" width="9" customWidth="1"/>
    <col min="10" max="10" width="1.75" customWidth="1"/>
    <col min="11" max="11" width="8.25" customWidth="1"/>
    <col min="12" max="12" width="2" customWidth="1"/>
    <col min="13" max="13" width="8.375" customWidth="1"/>
    <col min="14" max="14" width="14.875" customWidth="1"/>
  </cols>
  <sheetData>
    <row r="1" ht="39" customHeight="1" spans="1:14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3" t="s">
        <v>120</v>
      </c>
      <c r="B2" s="3"/>
      <c r="C2" s="3" t="s">
        <v>132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.1" customHeight="1" spans="1:14">
      <c r="A3" s="3" t="s">
        <v>121</v>
      </c>
      <c r="B3" s="3"/>
      <c r="C3" s="3" t="s">
        <v>14</v>
      </c>
      <c r="D3" s="3"/>
      <c r="E3" s="3"/>
      <c r="F3" s="3"/>
      <c r="G3" s="3"/>
      <c r="H3" s="3" t="s">
        <v>135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122</v>
      </c>
      <c r="B4" s="3"/>
      <c r="C4" s="3"/>
      <c r="D4" s="3"/>
      <c r="E4" s="3" t="s">
        <v>16</v>
      </c>
      <c r="F4" s="3" t="s">
        <v>136</v>
      </c>
      <c r="G4" s="3"/>
      <c r="H4" s="3" t="s">
        <v>137</v>
      </c>
      <c r="I4" s="3"/>
      <c r="J4" s="3" t="s">
        <v>20</v>
      </c>
      <c r="K4" s="3"/>
      <c r="L4" s="3" t="s">
        <v>138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20.1" customHeight="1" spans="1:14">
      <c r="A6" s="3"/>
      <c r="B6" s="3"/>
      <c r="C6" s="5" t="s">
        <v>139</v>
      </c>
      <c r="D6" s="5"/>
      <c r="E6" s="3">
        <v>40</v>
      </c>
      <c r="F6" s="6">
        <v>40</v>
      </c>
      <c r="G6" s="6"/>
      <c r="H6" s="6">
        <v>39.32</v>
      </c>
      <c r="I6" s="6"/>
      <c r="J6" s="3">
        <v>10</v>
      </c>
      <c r="K6" s="3"/>
      <c r="L6" s="60">
        <f>H6/F6</f>
        <v>0.983</v>
      </c>
      <c r="M6" s="60"/>
      <c r="N6" s="61">
        <f>L6*J6</f>
        <v>9.83</v>
      </c>
    </row>
    <row r="7" ht="20.1" customHeight="1" spans="1:14">
      <c r="A7" s="3"/>
      <c r="B7" s="3"/>
      <c r="C7" s="3" t="s">
        <v>140</v>
      </c>
      <c r="D7" s="3"/>
      <c r="E7" s="3">
        <v>40</v>
      </c>
      <c r="F7" s="6">
        <v>40</v>
      </c>
      <c r="G7" s="6"/>
      <c r="H7" s="6">
        <v>39.32</v>
      </c>
      <c r="I7" s="6"/>
      <c r="J7" s="3" t="s">
        <v>24</v>
      </c>
      <c r="K7" s="3"/>
      <c r="L7" s="60">
        <f>H7/F7</f>
        <v>0.983</v>
      </c>
      <c r="M7" s="60"/>
      <c r="N7" s="3" t="s">
        <v>24</v>
      </c>
    </row>
    <row r="8" ht="20.1" customHeight="1" spans="1:14">
      <c r="A8" s="3"/>
      <c r="B8" s="3"/>
      <c r="C8" s="3" t="s">
        <v>141</v>
      </c>
      <c r="D8" s="3"/>
      <c r="E8" s="3">
        <v>0</v>
      </c>
      <c r="F8" s="6">
        <v>0</v>
      </c>
      <c r="G8" s="6"/>
      <c r="H8" s="6">
        <v>0</v>
      </c>
      <c r="I8" s="6"/>
      <c r="J8" s="3" t="s">
        <v>24</v>
      </c>
      <c r="K8" s="3"/>
      <c r="L8" s="3" t="s">
        <v>24</v>
      </c>
      <c r="M8" s="3"/>
      <c r="N8" s="3" t="s">
        <v>24</v>
      </c>
    </row>
    <row r="9" ht="20.1" customHeight="1" spans="1:14">
      <c r="A9" s="3"/>
      <c r="B9" s="3"/>
      <c r="C9" s="3" t="s">
        <v>130</v>
      </c>
      <c r="D9" s="3"/>
      <c r="E9" s="3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ht="20.1" customHeight="1" spans="1:14">
      <c r="A10" s="3" t="s">
        <v>142</v>
      </c>
      <c r="B10" s="3" t="s">
        <v>27</v>
      </c>
      <c r="C10" s="3"/>
      <c r="D10" s="3"/>
      <c r="E10" s="3"/>
      <c r="F10" s="3"/>
      <c r="G10" s="3"/>
      <c r="H10" s="3" t="s">
        <v>143</v>
      </c>
      <c r="I10" s="3"/>
      <c r="J10" s="3"/>
      <c r="K10" s="3"/>
      <c r="L10" s="3"/>
      <c r="M10" s="3"/>
      <c r="N10" s="3"/>
    </row>
    <row r="11" ht="65.1" customHeight="1" spans="1:14">
      <c r="A11" s="3"/>
      <c r="B11" s="11" t="s">
        <v>182</v>
      </c>
      <c r="C11" s="11"/>
      <c r="D11" s="11"/>
      <c r="E11" s="11"/>
      <c r="F11" s="11"/>
      <c r="G11" s="11"/>
      <c r="H11" s="11" t="s">
        <v>183</v>
      </c>
      <c r="I11" s="11"/>
      <c r="J11" s="11"/>
      <c r="K11" s="11"/>
      <c r="L11" s="11"/>
      <c r="M11" s="11"/>
      <c r="N11" s="11"/>
    </row>
    <row r="12" ht="20.1" customHeight="1" spans="1:14">
      <c r="A12" s="44" t="s">
        <v>146</v>
      </c>
      <c r="B12" s="45" t="s">
        <v>38</v>
      </c>
      <c r="C12" s="45" t="s">
        <v>39</v>
      </c>
      <c r="D12" s="45" t="s">
        <v>40</v>
      </c>
      <c r="E12" s="45"/>
      <c r="F12" s="45"/>
      <c r="G12" s="45" t="s">
        <v>41</v>
      </c>
      <c r="H12" s="45" t="s">
        <v>42</v>
      </c>
      <c r="I12" s="45" t="s">
        <v>20</v>
      </c>
      <c r="J12" s="45"/>
      <c r="K12" s="45" t="s">
        <v>21</v>
      </c>
      <c r="L12" s="45"/>
      <c r="M12" s="45" t="s">
        <v>43</v>
      </c>
      <c r="N12" s="45"/>
    </row>
    <row r="13" ht="20.1" customHeight="1" spans="1:14">
      <c r="A13" s="44"/>
      <c r="B13" s="46" t="s">
        <v>147</v>
      </c>
      <c r="C13" s="46" t="s">
        <v>148</v>
      </c>
      <c r="D13" s="47" t="s">
        <v>184</v>
      </c>
      <c r="E13" s="47"/>
      <c r="F13" s="47"/>
      <c r="G13" s="48" t="s">
        <v>185</v>
      </c>
      <c r="H13" s="49" t="s">
        <v>186</v>
      </c>
      <c r="I13" s="45">
        <v>12.5</v>
      </c>
      <c r="J13" s="45"/>
      <c r="K13" s="45">
        <v>12.5</v>
      </c>
      <c r="L13" s="45"/>
      <c r="M13" s="45"/>
      <c r="N13" s="45"/>
    </row>
    <row r="14" ht="20.1" customHeight="1" spans="1:14">
      <c r="A14" s="44"/>
      <c r="B14" s="50"/>
      <c r="C14" s="45" t="s">
        <v>155</v>
      </c>
      <c r="D14" s="47" t="s">
        <v>187</v>
      </c>
      <c r="E14" s="47"/>
      <c r="F14" s="47"/>
      <c r="G14" s="51">
        <v>1</v>
      </c>
      <c r="H14" s="48">
        <v>1</v>
      </c>
      <c r="I14" s="45">
        <v>12.5</v>
      </c>
      <c r="J14" s="45"/>
      <c r="K14" s="45">
        <v>12.5</v>
      </c>
      <c r="L14" s="45"/>
      <c r="M14" s="45"/>
      <c r="N14" s="45"/>
    </row>
    <row r="15" ht="20.1" customHeight="1" spans="1:14">
      <c r="A15" s="44"/>
      <c r="B15" s="50"/>
      <c r="C15" s="45" t="s">
        <v>158</v>
      </c>
      <c r="D15" s="52" t="s">
        <v>188</v>
      </c>
      <c r="E15" s="53"/>
      <c r="F15" s="54"/>
      <c r="G15" s="55" t="s">
        <v>189</v>
      </c>
      <c r="H15" s="56">
        <v>0.803</v>
      </c>
      <c r="I15" s="62">
        <v>12.5</v>
      </c>
      <c r="J15" s="63"/>
      <c r="K15" s="62">
        <v>12.5</v>
      </c>
      <c r="L15" s="63"/>
      <c r="M15" s="62"/>
      <c r="N15" s="63"/>
    </row>
    <row r="16" ht="20.1" customHeight="1" spans="1:14">
      <c r="A16" s="44"/>
      <c r="B16" s="57"/>
      <c r="C16" s="46" t="s">
        <v>190</v>
      </c>
      <c r="D16" s="52" t="s">
        <v>191</v>
      </c>
      <c r="E16" s="53"/>
      <c r="F16" s="54"/>
      <c r="G16" s="55" t="s">
        <v>192</v>
      </c>
      <c r="H16" s="56" t="s">
        <v>193</v>
      </c>
      <c r="I16" s="62">
        <v>12.5</v>
      </c>
      <c r="J16" s="63"/>
      <c r="K16" s="62">
        <v>12.5</v>
      </c>
      <c r="L16" s="63"/>
      <c r="M16" s="62"/>
      <c r="N16" s="63"/>
    </row>
    <row r="17" ht="20.1" customHeight="1" spans="1:14">
      <c r="A17" s="44"/>
      <c r="B17" s="50" t="s">
        <v>161</v>
      </c>
      <c r="C17" s="45" t="s">
        <v>165</v>
      </c>
      <c r="D17" s="47" t="s">
        <v>194</v>
      </c>
      <c r="E17" s="47"/>
      <c r="F17" s="47"/>
      <c r="G17" s="55" t="s">
        <v>195</v>
      </c>
      <c r="H17" s="48">
        <v>0.95</v>
      </c>
      <c r="I17" s="45">
        <v>7.5</v>
      </c>
      <c r="J17" s="45"/>
      <c r="K17" s="45">
        <v>7.5</v>
      </c>
      <c r="L17" s="45"/>
      <c r="M17" s="64"/>
      <c r="N17" s="64"/>
    </row>
    <row r="18" ht="20.1" customHeight="1" spans="1:14">
      <c r="A18" s="44"/>
      <c r="B18" s="50"/>
      <c r="C18" s="45" t="s">
        <v>169</v>
      </c>
      <c r="D18" s="52" t="s">
        <v>196</v>
      </c>
      <c r="E18" s="53"/>
      <c r="F18" s="54"/>
      <c r="G18" s="55" t="s">
        <v>195</v>
      </c>
      <c r="H18" s="48">
        <v>0.85</v>
      </c>
      <c r="I18" s="45">
        <v>7.5</v>
      </c>
      <c r="J18" s="45"/>
      <c r="K18" s="45">
        <v>7.5</v>
      </c>
      <c r="L18" s="45"/>
      <c r="M18" s="64"/>
      <c r="N18" s="64"/>
    </row>
    <row r="19" ht="20.1" customHeight="1" spans="1:14">
      <c r="A19" s="44"/>
      <c r="B19" s="50"/>
      <c r="C19" s="46" t="s">
        <v>171</v>
      </c>
      <c r="D19" s="47" t="s">
        <v>197</v>
      </c>
      <c r="E19" s="47"/>
      <c r="F19" s="47"/>
      <c r="G19" s="51" t="s">
        <v>68</v>
      </c>
      <c r="H19" s="48">
        <v>0.95</v>
      </c>
      <c r="I19" s="45">
        <v>7.5</v>
      </c>
      <c r="J19" s="45"/>
      <c r="K19" s="45">
        <v>7.5</v>
      </c>
      <c r="L19" s="45"/>
      <c r="M19" s="65"/>
      <c r="N19" s="65"/>
    </row>
    <row r="20" ht="20.1" customHeight="1" spans="1:14">
      <c r="A20" s="44"/>
      <c r="B20" s="50"/>
      <c r="C20" s="50"/>
      <c r="D20" s="52" t="s">
        <v>198</v>
      </c>
      <c r="E20" s="53"/>
      <c r="F20" s="54"/>
      <c r="G20" s="51" t="s">
        <v>199</v>
      </c>
      <c r="H20" s="56">
        <v>0.983</v>
      </c>
      <c r="I20" s="45">
        <v>7.5</v>
      </c>
      <c r="J20" s="45"/>
      <c r="K20" s="45">
        <v>7.5</v>
      </c>
      <c r="L20" s="45"/>
      <c r="M20" s="62"/>
      <c r="N20" s="63"/>
    </row>
    <row r="21" ht="20.1" customHeight="1" spans="1:14">
      <c r="A21" s="44"/>
      <c r="B21" s="45" t="s">
        <v>177</v>
      </c>
      <c r="C21" s="45" t="s">
        <v>178</v>
      </c>
      <c r="D21" s="47" t="s">
        <v>200</v>
      </c>
      <c r="E21" s="47"/>
      <c r="F21" s="47"/>
      <c r="G21" s="55" t="s">
        <v>195</v>
      </c>
      <c r="H21" s="48">
        <v>0.95</v>
      </c>
      <c r="I21" s="45">
        <v>10</v>
      </c>
      <c r="J21" s="45"/>
      <c r="K21" s="45">
        <v>10</v>
      </c>
      <c r="L21" s="45"/>
      <c r="M21" s="45"/>
      <c r="N21" s="45"/>
    </row>
    <row r="22" ht="20.1" customHeight="1" spans="1:14">
      <c r="A22" s="58" t="s">
        <v>180</v>
      </c>
      <c r="B22" s="58"/>
      <c r="C22" s="58"/>
      <c r="D22" s="58"/>
      <c r="E22" s="58"/>
      <c r="F22" s="58"/>
      <c r="G22" s="58"/>
      <c r="H22" s="58"/>
      <c r="I22" s="58">
        <v>100</v>
      </c>
      <c r="J22" s="58"/>
      <c r="K22" s="66">
        <f>SUM(K13:L21)+N6</f>
        <v>99.83</v>
      </c>
      <c r="L22" s="66"/>
      <c r="M22" s="21"/>
      <c r="N22" s="21"/>
    </row>
    <row r="23" ht="20.1" customHeight="1" spans="1:14">
      <c r="A23" s="17" t="s">
        <v>181</v>
      </c>
      <c r="B23" s="18" t="s">
        <v>104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2"/>
    </row>
    <row r="24" ht="20.1" customHeight="1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ht="20.1" customHeight="1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ht="20.1" customHeight="1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ht="15.95" customHeight="1"/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10:A11"/>
    <mergeCell ref="A12:A21"/>
    <mergeCell ref="B13:B16"/>
    <mergeCell ref="B17:B20"/>
    <mergeCell ref="C19:C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M9" sqref="M9"/>
    </sheetView>
  </sheetViews>
  <sheetFormatPr defaultColWidth="9" defaultRowHeight="13.5" outlineLevelRow="5"/>
  <cols>
    <col min="1" max="1" width="5.75" style="24" customWidth="1"/>
    <col min="2" max="2" width="28.75" customWidth="1"/>
    <col min="3" max="3" width="22.375" customWidth="1"/>
    <col min="4" max="4" width="9.75" customWidth="1"/>
    <col min="5" max="5" width="10.625" customWidth="1"/>
    <col min="6" max="6" width="10.5" customWidth="1"/>
    <col min="7" max="7" width="11.125" customWidth="1"/>
    <col min="8" max="8" width="10.25" customWidth="1"/>
    <col min="9" max="9" width="10.5" customWidth="1"/>
    <col min="10" max="10" width="10.875" customWidth="1"/>
    <col min="11" max="11" width="9.125" customWidth="1"/>
    <col min="12" max="12" width="9.875" customWidth="1"/>
  </cols>
  <sheetData>
    <row r="1" ht="57" customHeight="1" spans="1:12">
      <c r="A1" s="25" t="s">
        <v>201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="23" customFormat="1" ht="30" customHeight="1" spans="1:12">
      <c r="A2" s="26" t="s">
        <v>119</v>
      </c>
      <c r="B2" s="27" t="s">
        <v>202</v>
      </c>
      <c r="C2" s="28" t="s">
        <v>121</v>
      </c>
      <c r="D2" s="29" t="s">
        <v>203</v>
      </c>
      <c r="E2" s="30"/>
      <c r="F2" s="30"/>
      <c r="G2" s="30"/>
      <c r="H2" s="30"/>
      <c r="I2" s="30"/>
      <c r="J2" s="32"/>
      <c r="K2" s="26" t="s">
        <v>123</v>
      </c>
      <c r="L2" s="26" t="s">
        <v>124</v>
      </c>
    </row>
    <row r="3" s="23" customFormat="1" ht="30" customHeight="1" spans="1:12">
      <c r="A3" s="31"/>
      <c r="B3" s="27"/>
      <c r="C3" s="28"/>
      <c r="D3" s="29" t="s">
        <v>17</v>
      </c>
      <c r="E3" s="30"/>
      <c r="F3" s="30"/>
      <c r="G3" s="30"/>
      <c r="H3" s="32"/>
      <c r="I3" s="40" t="s">
        <v>125</v>
      </c>
      <c r="J3" s="40" t="s">
        <v>126</v>
      </c>
      <c r="K3" s="31"/>
      <c r="L3" s="31"/>
    </row>
    <row r="4" s="23" customFormat="1" ht="30" customHeight="1" spans="1:12">
      <c r="A4" s="33"/>
      <c r="B4" s="27"/>
      <c r="C4" s="28"/>
      <c r="D4" s="28" t="s">
        <v>127</v>
      </c>
      <c r="E4" s="27" t="s">
        <v>204</v>
      </c>
      <c r="F4" s="27" t="s">
        <v>205</v>
      </c>
      <c r="G4" s="27" t="s">
        <v>206</v>
      </c>
      <c r="H4" s="27" t="s">
        <v>207</v>
      </c>
      <c r="I4" s="41"/>
      <c r="J4" s="33"/>
      <c r="K4" s="33"/>
      <c r="L4" s="31"/>
    </row>
    <row r="5" ht="30" customHeight="1" spans="1:12">
      <c r="A5" s="34">
        <v>1</v>
      </c>
      <c r="B5" s="33" t="s">
        <v>208</v>
      </c>
      <c r="C5" s="35" t="s">
        <v>14</v>
      </c>
      <c r="D5" s="36">
        <v>158.66</v>
      </c>
      <c r="E5" s="37">
        <v>146</v>
      </c>
      <c r="F5" s="37">
        <v>0</v>
      </c>
      <c r="G5" s="37">
        <v>0</v>
      </c>
      <c r="H5" s="37">
        <v>12.66</v>
      </c>
      <c r="I5" s="34">
        <v>158.66</v>
      </c>
      <c r="J5" s="42">
        <v>1</v>
      </c>
      <c r="K5" s="34">
        <v>100</v>
      </c>
      <c r="L5" s="43"/>
    </row>
    <row r="6" ht="30" customHeight="1" spans="1:12">
      <c r="A6" s="34"/>
      <c r="B6" s="38" t="s">
        <v>133</v>
      </c>
      <c r="C6" s="39"/>
      <c r="D6" s="36">
        <v>158.66</v>
      </c>
      <c r="E6" s="37">
        <v>146</v>
      </c>
      <c r="F6" s="37">
        <v>0</v>
      </c>
      <c r="G6" s="37">
        <v>0</v>
      </c>
      <c r="H6" s="37">
        <v>12.66</v>
      </c>
      <c r="I6" s="34">
        <v>158.66</v>
      </c>
      <c r="J6" s="43"/>
      <c r="K6" s="43"/>
      <c r="L6" s="43"/>
    </row>
  </sheetData>
  <mergeCells count="11">
    <mergeCell ref="A1:L1"/>
    <mergeCell ref="D2:J2"/>
    <mergeCell ref="D3:H3"/>
    <mergeCell ref="B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H12" sqref="H12:N12"/>
    </sheetView>
  </sheetViews>
  <sheetFormatPr defaultColWidth="9" defaultRowHeight="13.5"/>
  <cols>
    <col min="1" max="1" width="13.5" customWidth="1"/>
    <col min="2" max="2" width="17.375" customWidth="1"/>
    <col min="3" max="3" width="23.75" customWidth="1"/>
    <col min="5" max="5" width="16.5" customWidth="1"/>
    <col min="6" max="6" width="2.625" customWidth="1"/>
    <col min="7" max="7" width="15.875" customWidth="1"/>
    <col min="8" max="8" width="14.875" customWidth="1"/>
    <col min="9" max="9" width="7.375" customWidth="1"/>
    <col min="10" max="10" width="3.375" customWidth="1"/>
    <col min="11" max="11" width="7.75" customWidth="1"/>
    <col min="12" max="12" width="3.125" customWidth="1"/>
    <col min="13" max="13" width="9.375" customWidth="1"/>
    <col min="14" max="14" width="13.25" customWidth="1"/>
  </cols>
  <sheetData>
    <row r="1" ht="57" customHeight="1" spans="1:14">
      <c r="A1" s="2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202</v>
      </c>
      <c r="B2" s="3"/>
      <c r="C2" s="3" t="s">
        <v>208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210</v>
      </c>
      <c r="B3" s="3"/>
      <c r="C3" s="3" t="s">
        <v>14</v>
      </c>
      <c r="D3" s="3"/>
      <c r="E3" s="3"/>
      <c r="F3" s="3"/>
      <c r="G3" s="3"/>
      <c r="H3" s="4" t="s">
        <v>135</v>
      </c>
      <c r="I3" s="4"/>
      <c r="J3" s="3" t="s">
        <v>14</v>
      </c>
      <c r="K3" s="3"/>
      <c r="L3" s="3"/>
      <c r="M3" s="3"/>
      <c r="N3" s="3"/>
    </row>
    <row r="4" s="1" customFormat="1" ht="20.1" customHeight="1" spans="1:14">
      <c r="A4" s="3" t="s">
        <v>122</v>
      </c>
      <c r="B4" s="3"/>
      <c r="C4" s="3"/>
      <c r="D4" s="3"/>
      <c r="E4" s="3" t="s">
        <v>16</v>
      </c>
      <c r="F4" s="3" t="s">
        <v>136</v>
      </c>
      <c r="G4" s="3"/>
      <c r="H4" s="3" t="s">
        <v>137</v>
      </c>
      <c r="I4" s="3"/>
      <c r="J4" s="3" t="s">
        <v>20</v>
      </c>
      <c r="K4" s="3"/>
      <c r="L4" s="3" t="s">
        <v>138</v>
      </c>
      <c r="M4" s="3"/>
      <c r="N4" s="3" t="s">
        <v>21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139</v>
      </c>
      <c r="D6" s="5"/>
      <c r="E6" s="3">
        <v>146</v>
      </c>
      <c r="F6" s="6">
        <v>158.66</v>
      </c>
      <c r="G6" s="6"/>
      <c r="H6" s="6">
        <v>158.66</v>
      </c>
      <c r="I6" s="6"/>
      <c r="J6" s="3">
        <v>10</v>
      </c>
      <c r="K6" s="3"/>
      <c r="L6" s="14">
        <v>1</v>
      </c>
      <c r="M6" s="6"/>
      <c r="N6" s="3">
        <v>10</v>
      </c>
    </row>
    <row r="7" s="1" customFormat="1" ht="20.1" customHeight="1" spans="1:14">
      <c r="A7" s="3"/>
      <c r="B7" s="3"/>
      <c r="C7" s="3" t="s">
        <v>211</v>
      </c>
      <c r="D7" s="3"/>
      <c r="E7" s="3">
        <v>146</v>
      </c>
      <c r="F7" s="6">
        <v>146</v>
      </c>
      <c r="G7" s="6"/>
      <c r="H7" s="6">
        <v>146</v>
      </c>
      <c r="I7" s="6"/>
      <c r="J7" s="3" t="s">
        <v>24</v>
      </c>
      <c r="K7" s="3"/>
      <c r="L7" s="14">
        <v>1</v>
      </c>
      <c r="M7" s="6"/>
      <c r="N7" s="3" t="s">
        <v>24</v>
      </c>
    </row>
    <row r="8" s="1" customFormat="1" ht="20.1" customHeight="1" spans="1:14">
      <c r="A8" s="3"/>
      <c r="B8" s="3"/>
      <c r="C8" s="7" t="s">
        <v>212</v>
      </c>
      <c r="D8" s="8"/>
      <c r="E8" s="3">
        <v>0</v>
      </c>
      <c r="F8" s="9">
        <v>0</v>
      </c>
      <c r="G8" s="10"/>
      <c r="H8" s="9">
        <v>0</v>
      </c>
      <c r="I8" s="10"/>
      <c r="J8" s="3" t="s">
        <v>24</v>
      </c>
      <c r="K8" s="3"/>
      <c r="L8" s="3" t="s">
        <v>24</v>
      </c>
      <c r="M8" s="3"/>
      <c r="N8" s="3" t="s">
        <v>24</v>
      </c>
    </row>
    <row r="9" s="1" customFormat="1" ht="20.1" customHeight="1" spans="1:14">
      <c r="A9" s="3"/>
      <c r="B9" s="3"/>
      <c r="C9" s="3" t="s">
        <v>213</v>
      </c>
      <c r="D9" s="3"/>
      <c r="E9" s="3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s="1" customFormat="1" ht="20.1" customHeight="1" spans="1:14">
      <c r="A10" s="3"/>
      <c r="B10" s="3"/>
      <c r="C10" s="3" t="s">
        <v>214</v>
      </c>
      <c r="D10" s="3"/>
      <c r="E10" s="3">
        <v>0</v>
      </c>
      <c r="F10" s="6">
        <v>12.66</v>
      </c>
      <c r="G10" s="6"/>
      <c r="H10" s="6">
        <v>12.66</v>
      </c>
      <c r="I10" s="6"/>
      <c r="J10" s="3" t="s">
        <v>24</v>
      </c>
      <c r="K10" s="3"/>
      <c r="L10" s="3" t="s">
        <v>24</v>
      </c>
      <c r="M10" s="3"/>
      <c r="N10" s="3" t="s">
        <v>24</v>
      </c>
    </row>
    <row r="11" s="1" customFormat="1" ht="20.1" customHeight="1" spans="1:14">
      <c r="A11" s="3" t="s">
        <v>142</v>
      </c>
      <c r="B11" s="3" t="s">
        <v>27</v>
      </c>
      <c r="C11" s="3"/>
      <c r="D11" s="3"/>
      <c r="E11" s="3"/>
      <c r="F11" s="3"/>
      <c r="G11" s="3"/>
      <c r="H11" s="3" t="s">
        <v>143</v>
      </c>
      <c r="I11" s="3"/>
      <c r="J11" s="3"/>
      <c r="K11" s="3"/>
      <c r="L11" s="3"/>
      <c r="M11" s="3"/>
      <c r="N11" s="3"/>
    </row>
    <row r="12" ht="81" customHeight="1" spans="1:14">
      <c r="A12" s="3"/>
      <c r="B12" s="11" t="s">
        <v>215</v>
      </c>
      <c r="C12" s="11"/>
      <c r="D12" s="11"/>
      <c r="E12" s="11"/>
      <c r="F12" s="11"/>
      <c r="G12" s="11"/>
      <c r="H12" s="11" t="s">
        <v>216</v>
      </c>
      <c r="I12" s="11"/>
      <c r="J12" s="11"/>
      <c r="K12" s="11"/>
      <c r="L12" s="11"/>
      <c r="M12" s="11"/>
      <c r="N12" s="11"/>
    </row>
    <row r="13" ht="20.1" customHeight="1" spans="1:14">
      <c r="A13" s="12" t="s">
        <v>146</v>
      </c>
      <c r="B13" s="3" t="s">
        <v>38</v>
      </c>
      <c r="C13" s="3" t="s">
        <v>39</v>
      </c>
      <c r="D13" s="3" t="s">
        <v>40</v>
      </c>
      <c r="E13" s="3"/>
      <c r="F13" s="3"/>
      <c r="G13" s="3" t="s">
        <v>41</v>
      </c>
      <c r="H13" s="3" t="s">
        <v>42</v>
      </c>
      <c r="I13" s="3" t="s">
        <v>20</v>
      </c>
      <c r="J13" s="3"/>
      <c r="K13" s="3" t="s">
        <v>21</v>
      </c>
      <c r="L13" s="3"/>
      <c r="M13" s="3" t="s">
        <v>43</v>
      </c>
      <c r="N13" s="3"/>
    </row>
    <row r="14" ht="20.1" customHeight="1" spans="1:14">
      <c r="A14" s="12"/>
      <c r="B14" s="3" t="s">
        <v>147</v>
      </c>
      <c r="C14" s="3" t="s">
        <v>158</v>
      </c>
      <c r="D14" s="13" t="s">
        <v>217</v>
      </c>
      <c r="E14" s="13"/>
      <c r="F14" s="13"/>
      <c r="G14" s="3" t="s">
        <v>157</v>
      </c>
      <c r="H14" s="14">
        <v>1</v>
      </c>
      <c r="I14" s="3">
        <v>50</v>
      </c>
      <c r="J14" s="3"/>
      <c r="K14" s="3">
        <v>50</v>
      </c>
      <c r="L14" s="3"/>
      <c r="M14" s="11"/>
      <c r="N14" s="11"/>
    </row>
    <row r="15" ht="20.1" customHeight="1" spans="1:14">
      <c r="A15" s="12"/>
      <c r="B15" s="3" t="s">
        <v>161</v>
      </c>
      <c r="C15" s="3" t="s">
        <v>165</v>
      </c>
      <c r="D15" s="13" t="s">
        <v>218</v>
      </c>
      <c r="E15" s="13"/>
      <c r="F15" s="13"/>
      <c r="G15" s="3" t="s">
        <v>157</v>
      </c>
      <c r="H15" s="14">
        <v>1</v>
      </c>
      <c r="I15" s="3">
        <v>15</v>
      </c>
      <c r="J15" s="3"/>
      <c r="K15" s="3">
        <v>15</v>
      </c>
      <c r="L15" s="3"/>
      <c r="M15" s="11"/>
      <c r="N15" s="11"/>
    </row>
    <row r="16" ht="20.1" customHeight="1" spans="1:14">
      <c r="A16" s="12"/>
      <c r="B16" s="3"/>
      <c r="C16" s="3" t="s">
        <v>171</v>
      </c>
      <c r="D16" s="13" t="s">
        <v>176</v>
      </c>
      <c r="E16" s="13"/>
      <c r="F16" s="13"/>
      <c r="G16" s="15">
        <v>1</v>
      </c>
      <c r="H16" s="15">
        <v>1</v>
      </c>
      <c r="I16" s="3">
        <v>15</v>
      </c>
      <c r="J16" s="3"/>
      <c r="K16" s="3">
        <v>15</v>
      </c>
      <c r="L16" s="3"/>
      <c r="M16" s="11"/>
      <c r="N16" s="11"/>
    </row>
    <row r="17" ht="20.1" customHeight="1" spans="1:14">
      <c r="A17" s="12"/>
      <c r="B17" s="3" t="s">
        <v>177</v>
      </c>
      <c r="C17" s="3" t="s">
        <v>178</v>
      </c>
      <c r="D17" s="13" t="s">
        <v>219</v>
      </c>
      <c r="E17" s="13"/>
      <c r="F17" s="13"/>
      <c r="G17" s="15">
        <v>0.95</v>
      </c>
      <c r="H17" s="14">
        <v>0.95</v>
      </c>
      <c r="I17" s="3">
        <v>10</v>
      </c>
      <c r="J17" s="3"/>
      <c r="K17" s="3">
        <v>10</v>
      </c>
      <c r="L17" s="3"/>
      <c r="M17" s="11"/>
      <c r="N17" s="11"/>
    </row>
    <row r="18" ht="20.1" customHeight="1" spans="1:14">
      <c r="A18" s="16" t="s">
        <v>180</v>
      </c>
      <c r="B18" s="16"/>
      <c r="C18" s="16"/>
      <c r="D18" s="16"/>
      <c r="E18" s="16"/>
      <c r="F18" s="16"/>
      <c r="G18" s="16"/>
      <c r="H18" s="16"/>
      <c r="I18" s="16">
        <v>100</v>
      </c>
      <c r="J18" s="16"/>
      <c r="K18" s="16">
        <f>SUM(K14:L17)+N6</f>
        <v>100</v>
      </c>
      <c r="L18" s="16"/>
      <c r="M18" s="21"/>
      <c r="N18" s="21"/>
    </row>
    <row r="19" ht="20.1" customHeight="1" spans="1:14">
      <c r="A19" s="17" t="s">
        <v>181</v>
      </c>
      <c r="B19" s="18" t="s">
        <v>104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2"/>
    </row>
    <row r="20" spans="1:1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ht="20.1" customHeight="1" spans="1:1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ht="20.1" customHeight="1" spans="1:1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</sheetData>
  <mergeCells count="7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A18:H18"/>
    <mergeCell ref="I18:J18"/>
    <mergeCell ref="K18:L18"/>
    <mergeCell ref="M18:N18"/>
    <mergeCell ref="B19:N19"/>
    <mergeCell ref="A11:A12"/>
    <mergeCell ref="A13:A17"/>
    <mergeCell ref="B15:B16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微凉夏光</cp:lastModifiedBy>
  <dcterms:created xsi:type="dcterms:W3CDTF">2018-12-05T00:45:00Z</dcterms:created>
  <cp:lastPrinted>2021-03-23T06:55:00Z</cp:lastPrinted>
  <dcterms:modified xsi:type="dcterms:W3CDTF">2021-05-08T03:52:40Z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