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09" firstSheet="3" activeTab="6"/>
  </bookViews>
  <sheets>
    <sheet name="封面" sheetId="10" r:id="rId1"/>
    <sheet name="目录" sheetId="12" r:id="rId2"/>
    <sheet name="部门整体支出绩效自评表" sheetId="14" r:id="rId3"/>
    <sheet name="部门预算项目支出绩效自评结果汇总表" sheetId="5" r:id="rId4"/>
    <sheet name="业务费（本级）项目支出绩效自评表" sheetId="13" r:id="rId5"/>
    <sheet name="省对市县转移支付绩效自评结果汇总表" sheetId="6" r:id="rId6"/>
    <sheet name="中央政法转移支付资金（本级）绩效自评表" sheetId="3" r:id="rId7"/>
  </sheets>
  <calcPr calcId="144525"/>
</workbook>
</file>

<file path=xl/sharedStrings.xml><?xml version="1.0" encoding="utf-8"?>
<sst xmlns="http://schemas.openxmlformats.org/spreadsheetml/2006/main" count="319" uniqueCount="197">
  <si>
    <t>2021年度省级预算执行情况绩效自评报表</t>
  </si>
  <si>
    <t xml:space="preserve">                                 编报部门（单位公章）：金昌市中级人民法院</t>
  </si>
  <si>
    <t xml:space="preserve">                                 编报日期：2022年2月27日</t>
  </si>
  <si>
    <r>
      <rPr>
        <sz val="18"/>
        <color theme="1"/>
        <rFont val="宋体"/>
        <charset val="134"/>
        <scheme val="minor"/>
      </rPr>
      <t xml:space="preserve">                                 联系人及电话：王金鹏 </t>
    </r>
    <r>
      <rPr>
        <sz val="18"/>
        <color theme="1"/>
        <rFont val="宋体"/>
        <charset val="134"/>
        <scheme val="minor"/>
      </rPr>
      <t>13993578199</t>
    </r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</si>
  <si>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</si>
  <si>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</si>
  <si>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</si>
  <si>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</si>
  <si>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1.业务费（本级）项目绩效自评表</t>
  </si>
  <si>
    <t>四、省对市县转移支付支出绩效自评结果汇总表</t>
  </si>
  <si>
    <t xml:space="preserve">  1.中央政法转移支付资金（本级）项目绩效自评表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</si>
  <si>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金昌市中级人民法院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</si>
  <si>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</si>
  <si>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金昌市中级人民法院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</si>
  <si>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</si>
  <si>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</si>
  <si>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</si>
  <si>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</si>
  <si>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</si>
  <si>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</si>
  <si>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</si>
  <si>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</si>
  <si>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</si>
  <si>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</si>
  <si>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</si>
  <si>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</si>
  <si>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</si>
  <si>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</si>
  <si>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目标1：紧紧围绕司法为民、公正司法工作主线，充分发挥审判职能作用，审结刑事、民商事、行政等案件，为维护社会和谐稳定、服务改革发展提供坚强保障。</t>
  </si>
  <si>
    <t>目标1完成情况：我院充分发挥审判职能，依法惩治审结各类刑事、民商事、行政案件，积极服务构建新发展格局、推动高质量发展。</t>
  </si>
  <si>
    <t>目标2：加强法治宣传工作，规范公众行为、树立正确导向的功能，助力营造和谐的法治人文环境。</t>
  </si>
  <si>
    <t>目标2完成情况：我院落实“谁执法谁普法”责任制，开展“法律八进”普法活动64场次，通过甘肃《法治伴你行》播出法治节目2期，让热点案件审判成为全民共享的法治公开课，加强新媒体建设，制作微视频、微动漫、抖音短视频94部，让司法公正看得见、能评价、受监督。</t>
  </si>
  <si>
    <t>目标3：加强干警培训工作，教育引导广大干警坚定理想信念，提升队伍建设水平，全面践行司法为民宗旨，提高干警的综合素质和业务能力。</t>
  </si>
  <si>
    <t>目标3完成情况：为提升干警司法能力，我院不断完善人才培养机制，广泛开展岗位练兵、法官沙龙等活动，线上线下举办各类培训班和讲座64期，培训干警1483人次。</t>
  </si>
  <si>
    <t>目标4：加强智慧法院建设，为人民群众提供更加优质高效便捷的司法服务，持续深化司法公开，促进阳光司法，提升法院公信力。</t>
  </si>
  <si>
    <t>目标4完成情况：通过“移动微法院”等平台提供全方位诉讼服务，提升执行信息化智能化水平，推广庭审语音识别、文书智能纠错等应用，实现电子卷宗随案生成和深度应用，坚持以公开促公正树公信，公开审判流程、执行信息，促进阳光司法，提升了法院公信力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</si>
  <si>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</si>
  <si>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</si>
  <si>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</si>
  <si>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</si>
  <si>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</si>
  <si>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</si>
  <si>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</si>
  <si>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</si>
  <si>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</si>
  <si>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</si>
  <si>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</si>
  <si>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新建审判法庭项目暂未建设完成，未支付款项，资金结转。下一年度项目建设完成之后及时按照合同款项予以支付。</t>
  </si>
  <si>
    <t>“三公经费”控制率</t>
  </si>
  <si>
    <t>≤100%</t>
  </si>
  <si>
    <t>实际完成值达到目标值，系统算法原因导致扣分。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</si>
  <si>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</si>
  <si>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</si>
  <si>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</si>
  <si>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</si>
  <si>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</si>
  <si>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</si>
  <si>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</si>
  <si>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</si>
  <si>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</si>
  <si>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</si>
  <si>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</si>
  <si>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</si>
  <si>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</si>
  <si>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</si>
  <si>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</si>
  <si>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</si>
  <si>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</si>
  <si>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产出数量指标1-刑事案件审结率</t>
  </si>
  <si>
    <t>≥90%</t>
  </si>
  <si>
    <t>产出数量指标2-民商事案件审结率</t>
  </si>
  <si>
    <t>≥95%</t>
  </si>
  <si>
    <t>产出数量指标3-行政案件审结率</t>
  </si>
  <si>
    <t>产出数量指标4-执行案件结案率</t>
  </si>
  <si>
    <t>产出数量指标5-工程建设项目完成率</t>
  </si>
  <si>
    <t>部分基建项目工作未完成。</t>
  </si>
  <si>
    <t>产出数量指标6-培训工作完成率</t>
  </si>
  <si>
    <t>产出质量指标1-一审服判息诉率</t>
  </si>
  <si>
    <t>产出质量指标2-再审审查率</t>
  </si>
  <si>
    <t>≤1%</t>
  </si>
  <si>
    <t>产出质量指标3-建设工程质量验收合格率</t>
  </si>
  <si>
    <t>部分基建项目工作未完成，还未进行验收。</t>
  </si>
  <si>
    <t>产出质量指标4-培训考核通过率</t>
  </si>
  <si>
    <t>产出时效指标1-法定审限内结案率</t>
  </si>
  <si>
    <t>产出时效指标2-建设项目工作完成及时性</t>
  </si>
  <si>
    <t>及时</t>
  </si>
  <si>
    <t>产出时效指标3-法治宣传工作完成及时性</t>
  </si>
  <si>
    <t>产出时效指标4-培训工作完成及时性</t>
  </si>
  <si>
    <t>产出成本指标-成本控制情况</t>
  </si>
  <si>
    <t>在预算范围内</t>
  </si>
  <si>
    <t>部门效果目标</t>
  </si>
  <si>
    <t>经济效益指标-挽回经济损失效果</t>
  </si>
  <si>
    <t>明显</t>
  </si>
  <si>
    <t>社会效益指标1-一审案件陪审率</t>
  </si>
  <si>
    <t>社会效益指标2-裁判文书上网率</t>
  </si>
  <si>
    <t>≥50%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</si>
  <si>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</si>
  <si>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</si>
  <si>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</si>
  <si>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</si>
  <si>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</si>
  <si>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</si>
  <si>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</si>
  <si>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</si>
  <si>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</si>
  <si>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</si>
  <si>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</si>
  <si>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</si>
  <si>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</si>
  <si>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</si>
  <si>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人民群众满意度</t>
  </si>
  <si>
    <t>≥85%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</si>
  <si>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</si>
  <si>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</si>
  <si>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</si>
  <si>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</si>
  <si>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</si>
  <si>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</si>
  <si>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</si>
  <si>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</si>
  <si>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</si>
  <si>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</si>
  <si>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</si>
  <si>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</si>
  <si>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</si>
  <si>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</si>
  <si>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</si>
  <si>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</si>
  <si>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</si>
  <si>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业务费（本级）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</si>
  <si>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</si>
  <si>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金昌市中级人民法院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</si>
  <si>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</si>
  <si>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</si>
  <si>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</si>
  <si>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</si>
  <si>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</si>
  <si>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</si>
  <si>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</si>
  <si>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</si>
  <si>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</si>
  <si>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</si>
  <si>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保证资金使用合理合规，跟紧资金支出进度，严格执行资金年初预算，充分发挥资金使用效益。</t>
  </si>
  <si>
    <t>我院本年度加强业务费资金的使用效益，主要用于保障办公费、印刷费、邮电费、差率费、劳务费及委托业务费等各项业务的支出，进而确保我院顺利完成2021年各类案件的审判执行工作及督导工作，提升社会公众满意度。</t>
  </si>
  <si>
    <t>绩效指标</t>
  </si>
  <si>
    <t>产出指标</t>
  </si>
  <si>
    <t>数量指标</t>
  </si>
  <si>
    <t>计划目标拟定数（个）</t>
  </si>
  <si>
    <t>≥100个</t>
  </si>
  <si>
    <t>100个</t>
  </si>
  <si>
    <t>质量指标</t>
  </si>
  <si>
    <t>督导结果质量提升率（%）</t>
  </si>
  <si>
    <t>时效指标</t>
  </si>
  <si>
    <t>绩效信息公开及时率（%）</t>
  </si>
  <si>
    <t>≥100%</t>
  </si>
  <si>
    <t>效益指标</t>
  </si>
  <si>
    <t>社会效益指标</t>
  </si>
  <si>
    <t>社会公众满意度（%）</t>
  </si>
  <si>
    <t>可持续影响指标</t>
  </si>
  <si>
    <t>配套设备到位率（%）</t>
  </si>
  <si>
    <t>满意度指标</t>
  </si>
  <si>
    <t>质量评价试点满意度（%）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</si>
  <si>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</si>
  <si>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</si>
  <si>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</si>
  <si>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</si>
  <si>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</si>
  <si>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</si>
  <si>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</si>
  <si>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</si>
  <si>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</si>
  <si>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</si>
  <si>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</si>
  <si>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</si>
  <si>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中央政法转移支付资金（本级）</t>
  </si>
  <si>
    <t>2021年度中央政法转移支付资金绩效自评表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</si>
  <si>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</si>
  <si>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</si>
  <si>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</si>
  <si>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</si>
  <si>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</si>
  <si>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</si>
  <si>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进一步完善、规范制度建设，加强资金使用及采购、预算管理、充分发挥设备设施作用及资金使用效益。</t>
  </si>
  <si>
    <t>本年度我院加强预算管理工作，按照财务管理制度要求合理使用资金，保障办公费、维修（护）费、以及各项办公设备购置费等费用的支出，及时完成专用设备的购置工作，积极发挥设备实施作用，提高工作效率。</t>
  </si>
  <si>
    <t>专用设备购置数量（套、台）</t>
  </si>
  <si>
    <t>≥10套</t>
  </si>
  <si>
    <t>10套</t>
  </si>
  <si>
    <t>物资入库时效及时率</t>
  </si>
  <si>
    <t>部分物资已完成招标工作，暂未入库。下一年度通过验收后及时入库。</t>
  </si>
  <si>
    <t>成本指标</t>
  </si>
  <si>
    <t>合规</t>
  </si>
  <si>
    <t>效果指标</t>
  </si>
  <si>
    <t>固定资产管理情况</t>
  </si>
  <si>
    <r>
      <rPr>
        <sz val="10.5"/>
        <rFont val="宋体"/>
        <charset val="134"/>
      </rPr>
      <t>评价项目试点</t>
    </r>
    <r>
      <rPr>
        <sz val="10.5"/>
        <color rgb="FF000000"/>
        <rFont val="宋体"/>
        <charset val="134"/>
      </rPr>
      <t>普及率（%）</t>
    </r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</si>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</sst>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177" formatCode="0.00_);[Red]\(0.00\)"/>
    <numFmt numFmtId="178" formatCode="0.0%"/>
  </numFmts>
  <fonts count="4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rgb="FF000000"/>
      <name val="宋体"/>
      <charset val="134"/>
    </font>
    <font>
      <sz val="10.5"/>
      <color rgb="FF333333"/>
      <name val="宋体"/>
      <charset val="134"/>
    </font>
    <font>
      <sz val="10.5"/>
      <name val="宋体"/>
      <charset val="134"/>
    </font>
    <font>
      <b/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indexed="8"/>
      <name val="宋体"/>
      <charset val="134"/>
    </font>
    <font>
      <sz val="10.5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23" borderId="20" applyNumberFormat="0" applyAlignment="0" applyProtection="0">
      <alignment vertical="center"/>
    </xf>
    <xf numFmtId="0" fontId="35" fillId="23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5" fillId="3" borderId="6" xfId="0" applyNumberFormat="1" applyFont="1" applyFill="1" applyBorder="1" applyAlignment="1">
      <alignment horizontal="center" vertical="center" wrapText="1"/>
    </xf>
    <xf numFmtId="9" fontId="5" fillId="2" borderId="6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9" fontId="1" fillId="0" borderId="0" xfId="11" applyFont="1">
      <alignment vertical="center"/>
    </xf>
    <xf numFmtId="9" fontId="1" fillId="0" borderId="0" xfId="11" applyNumberFormat="1" applyFont="1">
      <alignment vertical="center"/>
    </xf>
    <xf numFmtId="10" fontId="1" fillId="0" borderId="0" xfId="11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0" borderId="0" xfId="0" applyNumberFormat="1" applyFo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9" fontId="2" fillId="0" borderId="0" xfId="11" applyFont="1">
      <alignment vertical="center"/>
    </xf>
    <xf numFmtId="9" fontId="2" fillId="0" borderId="0" xfId="11" applyNumberFormat="1" applyFont="1">
      <alignment vertical="center"/>
    </xf>
    <xf numFmtId="178" fontId="2" fillId="0" borderId="0" xfId="11" applyNumberFormat="1" applyFont="1" applyAlignment="1">
      <alignment horizontal="center" vertical="center"/>
    </xf>
    <xf numFmtId="178" fontId="2" fillId="0" borderId="0" xfId="11" applyNumberFormat="1" applyFont="1">
      <alignment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11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10" fillId="0" borderId="0" xfId="0" applyFo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left" vertical="center" wrapText="1"/>
    </xf>
    <xf numFmtId="9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9" fontId="2" fillId="0" borderId="0" xfId="1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0" fontId="2" fillId="0" borderId="0" xfId="11" applyNumberFormat="1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5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1" fillId="3" borderId="6" xfId="0" applyFont="1" applyFill="1" applyBorder="1" applyAlignment="1" quotePrefix="1">
      <alignment horizontal="center" vertical="center" wrapText="1"/>
    </xf>
    <xf numFmtId="0" fontId="5" fillId="3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181.375" customWidth="1"/>
  </cols>
  <sheetData>
    <row r="1" ht="149.25" customHeight="1" spans="1:11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51" customHeight="1" spans="1:11">
      <c r="A2" s="161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ht="51" customHeight="1" spans="1:11">
      <c r="A3" s="161"/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ht="51" customHeight="1" spans="1:11">
      <c r="A4" s="162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ht="51" customHeight="1" spans="1:11">
      <c r="A5" s="163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ht="51" customHeight="1" spans="1:11">
      <c r="A6" s="164" t="s">
        <v>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="154" customFormat="1" ht="27" customHeight="1" spans="1:1">
      <c r="A7" s="165"/>
    </row>
    <row r="8" s="154" customFormat="1" ht="27" customHeight="1"/>
    <row r="9" s="154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3.5"/>
  <cols>
    <col min="1" max="1" width="81.625" customWidth="1"/>
  </cols>
  <sheetData>
    <row r="1" ht="40.5" customHeight="1" spans="1:1">
      <c r="A1" s="155" t="s">
        <v>4</v>
      </c>
    </row>
    <row r="2" s="154" customFormat="1" ht="30.75" customHeight="1" spans="1:1">
      <c r="A2" s="156" t="s">
        <v>5</v>
      </c>
    </row>
    <row r="3" s="154" customFormat="1" ht="30.75" customHeight="1" spans="1:1">
      <c r="A3" s="156" t="s">
        <v>6</v>
      </c>
    </row>
    <row r="4" s="154" customFormat="1" ht="30.75" customHeight="1" spans="1:1">
      <c r="A4" s="156" t="s">
        <v>7</v>
      </c>
    </row>
    <row r="5" s="154" customFormat="1" ht="30.75" customHeight="1" spans="1:1">
      <c r="A5" s="157" t="s">
        <v>8</v>
      </c>
    </row>
    <row r="6" s="154" customFormat="1" ht="30.75" customHeight="1" spans="1:1">
      <c r="A6" s="156" t="s">
        <v>9</v>
      </c>
    </row>
    <row r="7" s="154" customFormat="1" ht="30.75" customHeight="1" spans="1:1">
      <c r="A7" s="157" t="s">
        <v>10</v>
      </c>
    </row>
    <row r="8" spans="1:1">
      <c r="A8" s="158"/>
    </row>
    <row r="9" spans="1:1">
      <c r="A9" s="15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"/>
  <sheetViews>
    <sheetView zoomScale="85" zoomScaleNormal="85" topLeftCell="A4" workbookViewId="0">
      <selection activeCell="A1" sqref="A1:I1"/>
    </sheetView>
  </sheetViews>
  <sheetFormatPr defaultColWidth="11" defaultRowHeight="14.25"/>
  <cols>
    <col min="1" max="1" width="19.75" style="107" customWidth="1"/>
    <col min="2" max="2" width="19.125" style="107" customWidth="1"/>
    <col min="3" max="3" width="20.125" style="107" customWidth="1"/>
    <col min="4" max="4" width="35.5" style="107" customWidth="1"/>
    <col min="5" max="5" width="16.625" style="107" customWidth="1"/>
    <col min="6" max="6" width="14.25" style="107" customWidth="1"/>
    <col min="7" max="7" width="10.625" style="107" customWidth="1"/>
    <col min="8" max="8" width="10.25" style="107" customWidth="1"/>
    <col min="9" max="9" width="31.75" style="107" customWidth="1"/>
    <col min="10" max="12" width="11" style="107"/>
    <col min="13" max="13" width="11" style="51"/>
    <col min="14" max="16378" width="11" style="107"/>
    <col min="16379" max="16384" width="11" style="109"/>
  </cols>
  <sheetData>
    <row r="1" s="107" customFormat="1" ht="49.5" customHeight="1" spans="1:13">
      <c r="A1" s="110" t="s">
        <v>11</v>
      </c>
      <c r="B1" s="110"/>
      <c r="C1" s="110"/>
      <c r="D1" s="110"/>
      <c r="E1" s="110"/>
      <c r="F1" s="110"/>
      <c r="G1" s="110"/>
      <c r="H1" s="110"/>
      <c r="I1" s="110"/>
      <c r="M1" s="51"/>
    </row>
    <row r="2" s="108" customFormat="1" ht="20.1" customHeight="1" spans="1:16384">
      <c r="A2" s="111" t="s">
        <v>12</v>
      </c>
      <c r="B2" s="29" t="s">
        <v>13</v>
      </c>
      <c r="C2" s="29"/>
      <c r="D2" s="29"/>
      <c r="E2" s="29"/>
      <c r="F2" s="29"/>
      <c r="G2" s="29"/>
      <c r="H2" s="29"/>
      <c r="I2" s="29"/>
      <c r="M2" s="63"/>
      <c r="XEY2" s="153"/>
      <c r="XEZ2" s="153"/>
      <c r="XFA2" s="153"/>
      <c r="XFB2" s="153"/>
      <c r="XFC2" s="153"/>
      <c r="XFD2" s="153"/>
    </row>
    <row r="3" s="108" customFormat="1" ht="20.1" customHeight="1" spans="1:16384">
      <c r="A3" s="111" t="s">
        <v>14</v>
      </c>
      <c r="B3" s="111"/>
      <c r="C3" s="111" t="s">
        <v>15</v>
      </c>
      <c r="D3" s="111" t="s">
        <v>16</v>
      </c>
      <c r="E3" s="111" t="s">
        <v>17</v>
      </c>
      <c r="F3" s="111" t="s">
        <v>18</v>
      </c>
      <c r="G3" s="111"/>
      <c r="H3" s="112" t="s">
        <v>19</v>
      </c>
      <c r="I3" s="112" t="s">
        <v>20</v>
      </c>
      <c r="M3" s="63"/>
      <c r="XEY3" s="153"/>
      <c r="XEZ3" s="153"/>
      <c r="XFA3" s="153"/>
      <c r="XFB3" s="153"/>
      <c r="XFC3" s="153"/>
      <c r="XFD3" s="153"/>
    </row>
    <row r="4" s="108" customFormat="1" ht="20.1" customHeight="1" spans="1:16384">
      <c r="A4" s="111"/>
      <c r="B4" s="113" t="s">
        <v>21</v>
      </c>
      <c r="C4" s="114">
        <f>C5+C6</f>
        <v>3845.41</v>
      </c>
      <c r="D4" s="114">
        <f>D5+D6</f>
        <v>5591.24</v>
      </c>
      <c r="E4" s="114">
        <f>E5+E6</f>
        <v>5064.83</v>
      </c>
      <c r="F4" s="115">
        <f>E4/D4</f>
        <v>0.905850938253411</v>
      </c>
      <c r="G4" s="115"/>
      <c r="H4" s="116">
        <v>10</v>
      </c>
      <c r="I4" s="148">
        <f>H4*F4</f>
        <v>9.05850938253411</v>
      </c>
      <c r="M4" s="63"/>
      <c r="XEY4" s="153"/>
      <c r="XEZ4" s="153"/>
      <c r="XFA4" s="153"/>
      <c r="XFB4" s="153"/>
      <c r="XFC4" s="153"/>
      <c r="XFD4" s="153"/>
    </row>
    <row r="5" s="108" customFormat="1" ht="20.1" customHeight="1" spans="1:16384">
      <c r="A5" s="111"/>
      <c r="B5" s="17" t="s">
        <v>22</v>
      </c>
      <c r="C5" s="114">
        <v>2438.41</v>
      </c>
      <c r="D5" s="114">
        <v>1792.21</v>
      </c>
      <c r="E5" s="114">
        <v>1763.73</v>
      </c>
      <c r="F5" s="117">
        <f>E5/D5</f>
        <v>0.98410900508311</v>
      </c>
      <c r="G5" s="117"/>
      <c r="H5" s="116" t="s">
        <v>23</v>
      </c>
      <c r="I5" s="116" t="s">
        <v>23</v>
      </c>
      <c r="M5" s="63"/>
      <c r="XEY5" s="153"/>
      <c r="XEZ5" s="153"/>
      <c r="XFA5" s="153"/>
      <c r="XFB5" s="153"/>
      <c r="XFC5" s="153"/>
      <c r="XFD5" s="153"/>
    </row>
    <row r="6" s="108" customFormat="1" ht="20.1" customHeight="1" spans="1:16384">
      <c r="A6" s="111"/>
      <c r="B6" s="17" t="s">
        <v>24</v>
      </c>
      <c r="C6" s="118">
        <v>1407</v>
      </c>
      <c r="D6" s="114">
        <v>3799.03</v>
      </c>
      <c r="E6" s="114">
        <v>3301.1</v>
      </c>
      <c r="F6" s="117">
        <f>E6/D6</f>
        <v>0.868932332727038</v>
      </c>
      <c r="G6" s="117"/>
      <c r="H6" s="116" t="s">
        <v>23</v>
      </c>
      <c r="I6" s="116" t="s">
        <v>23</v>
      </c>
      <c r="M6" s="63"/>
      <c r="XEY6" s="153"/>
      <c r="XEZ6" s="153"/>
      <c r="XFA6" s="153"/>
      <c r="XFB6" s="153"/>
      <c r="XFC6" s="153"/>
      <c r="XFD6" s="153"/>
    </row>
    <row r="7" s="108" customFormat="1" ht="20.1" customHeight="1" spans="1:16384">
      <c r="A7" s="111" t="s">
        <v>25</v>
      </c>
      <c r="B7" s="111" t="s">
        <v>26</v>
      </c>
      <c r="C7" s="111"/>
      <c r="D7" s="111"/>
      <c r="E7" s="111" t="s">
        <v>27</v>
      </c>
      <c r="F7" s="111"/>
      <c r="G7" s="111"/>
      <c r="H7" s="111"/>
      <c r="I7" s="111"/>
      <c r="M7" s="63"/>
      <c r="XEY7" s="153"/>
      <c r="XEZ7" s="153"/>
      <c r="XFA7" s="153"/>
      <c r="XFB7" s="153"/>
      <c r="XFC7" s="153"/>
      <c r="XFD7" s="153"/>
    </row>
    <row r="8" s="108" customFormat="1" ht="51" customHeight="1" spans="1:16384">
      <c r="A8" s="111"/>
      <c r="B8" s="17" t="s">
        <v>28</v>
      </c>
      <c r="C8" s="17"/>
      <c r="D8" s="17"/>
      <c r="E8" s="17" t="s">
        <v>29</v>
      </c>
      <c r="F8" s="17"/>
      <c r="G8" s="17"/>
      <c r="H8" s="17"/>
      <c r="I8" s="17"/>
      <c r="M8" s="63"/>
      <c r="XEY8" s="153"/>
      <c r="XEZ8" s="153"/>
      <c r="XFA8" s="153"/>
      <c r="XFB8" s="153"/>
      <c r="XFC8" s="153"/>
      <c r="XFD8" s="153"/>
    </row>
    <row r="9" s="108" customFormat="1" ht="51" customHeight="1" spans="1:16384">
      <c r="A9" s="111"/>
      <c r="B9" s="17" t="s">
        <v>30</v>
      </c>
      <c r="C9" s="17"/>
      <c r="D9" s="17"/>
      <c r="E9" s="17" t="s">
        <v>31</v>
      </c>
      <c r="F9" s="17"/>
      <c r="G9" s="17"/>
      <c r="H9" s="17"/>
      <c r="I9" s="17"/>
      <c r="M9" s="63"/>
      <c r="XEY9" s="153"/>
      <c r="XEZ9" s="153"/>
      <c r="XFA9" s="153"/>
      <c r="XFB9" s="153"/>
      <c r="XFC9" s="153"/>
      <c r="XFD9" s="153"/>
    </row>
    <row r="10" s="108" customFormat="1" ht="51" customHeight="1" spans="1:16384">
      <c r="A10" s="111"/>
      <c r="B10" s="17" t="s">
        <v>32</v>
      </c>
      <c r="C10" s="17"/>
      <c r="D10" s="17"/>
      <c r="E10" s="17" t="s">
        <v>33</v>
      </c>
      <c r="F10" s="17"/>
      <c r="G10" s="17"/>
      <c r="H10" s="17"/>
      <c r="I10" s="17"/>
      <c r="M10" s="63"/>
      <c r="XEY10" s="153"/>
      <c r="XEZ10" s="153"/>
      <c r="XFA10" s="153"/>
      <c r="XFB10" s="153"/>
      <c r="XFC10" s="153"/>
      <c r="XFD10" s="153"/>
    </row>
    <row r="11" s="108" customFormat="1" ht="51" customHeight="1" spans="1:16384">
      <c r="A11" s="111"/>
      <c r="B11" s="17" t="s">
        <v>34</v>
      </c>
      <c r="C11" s="17"/>
      <c r="D11" s="17"/>
      <c r="E11" s="17" t="s">
        <v>35</v>
      </c>
      <c r="F11" s="17"/>
      <c r="G11" s="17"/>
      <c r="H11" s="17"/>
      <c r="I11" s="17"/>
      <c r="M11" s="63"/>
      <c r="XEY11" s="153"/>
      <c r="XEZ11" s="153"/>
      <c r="XFA11" s="153"/>
      <c r="XFB11" s="153"/>
      <c r="XFC11" s="153"/>
      <c r="XFD11" s="153"/>
    </row>
    <row r="12" s="108" customFormat="1" ht="20.1" customHeight="1" spans="1:16384">
      <c r="A12" s="29" t="s">
        <v>36</v>
      </c>
      <c r="B12" s="111" t="s">
        <v>37</v>
      </c>
      <c r="C12" s="111" t="s">
        <v>38</v>
      </c>
      <c r="D12" s="111" t="s">
        <v>39</v>
      </c>
      <c r="E12" s="111" t="s">
        <v>40</v>
      </c>
      <c r="F12" s="111" t="s">
        <v>41</v>
      </c>
      <c r="G12" s="111" t="s">
        <v>19</v>
      </c>
      <c r="H12" s="111" t="s">
        <v>20</v>
      </c>
      <c r="I12" s="111" t="s">
        <v>42</v>
      </c>
      <c r="M12" s="63"/>
      <c r="XEY12" s="153"/>
      <c r="XEZ12" s="153"/>
      <c r="XFA12" s="153"/>
      <c r="XFB12" s="153"/>
      <c r="XFC12" s="153"/>
      <c r="XFD12" s="153"/>
    </row>
    <row r="13" s="108" customFormat="1" ht="20.1" customHeight="1" spans="1:16384">
      <c r="A13" s="29"/>
      <c r="B13" s="29" t="s">
        <v>43</v>
      </c>
      <c r="C13" s="29" t="s">
        <v>44</v>
      </c>
      <c r="D13" s="17" t="s">
        <v>45</v>
      </c>
      <c r="E13" s="119">
        <v>1</v>
      </c>
      <c r="F13" s="115">
        <v>0.9841</v>
      </c>
      <c r="G13" s="120">
        <v>2.7</v>
      </c>
      <c r="H13" s="121">
        <v>2.7</v>
      </c>
      <c r="I13" s="113"/>
      <c r="M13" s="149"/>
      <c r="XEY13" s="153"/>
      <c r="XEZ13" s="153"/>
      <c r="XFA13" s="153"/>
      <c r="XFB13" s="153"/>
      <c r="XFC13" s="153"/>
      <c r="XFD13" s="153"/>
    </row>
    <row r="14" s="108" customFormat="1" ht="65.25" customHeight="1" spans="1:16384">
      <c r="A14" s="29"/>
      <c r="B14" s="29"/>
      <c r="C14" s="29"/>
      <c r="D14" s="17" t="s">
        <v>46</v>
      </c>
      <c r="E14" s="119">
        <v>1</v>
      </c>
      <c r="F14" s="115">
        <v>0.8689</v>
      </c>
      <c r="G14" s="120">
        <v>2.7</v>
      </c>
      <c r="H14" s="121">
        <v>2.35</v>
      </c>
      <c r="I14" s="150" t="s">
        <v>47</v>
      </c>
      <c r="M14" s="151"/>
      <c r="XEY14" s="153"/>
      <c r="XEZ14" s="153"/>
      <c r="XFA14" s="153"/>
      <c r="XFB14" s="153"/>
      <c r="XFC14" s="153"/>
      <c r="XFD14" s="153"/>
    </row>
    <row r="15" s="108" customFormat="1" ht="34" customHeight="1" spans="1:16384">
      <c r="A15" s="29"/>
      <c r="B15" s="29"/>
      <c r="C15" s="29"/>
      <c r="D15" s="17" t="s">
        <v>48</v>
      </c>
      <c r="E15" s="29" t="s">
        <v>49</v>
      </c>
      <c r="F15" s="115">
        <v>0.6519</v>
      </c>
      <c r="G15" s="120">
        <v>2.7</v>
      </c>
      <c r="H15" s="121">
        <v>1.76</v>
      </c>
      <c r="I15" s="113" t="s">
        <v>50</v>
      </c>
      <c r="M15" s="151"/>
      <c r="XEY15" s="153"/>
      <c r="XEZ15" s="153"/>
      <c r="XFA15" s="153"/>
      <c r="XFB15" s="153"/>
      <c r="XFC15" s="153"/>
      <c r="XFD15" s="153"/>
    </row>
    <row r="16" s="108" customFormat="1" ht="20.1" customHeight="1" spans="1:16384">
      <c r="A16" s="29"/>
      <c r="B16" s="29"/>
      <c r="C16" s="29"/>
      <c r="D16" s="17" t="s">
        <v>51</v>
      </c>
      <c r="E16" s="29" t="s">
        <v>52</v>
      </c>
      <c r="F16" s="115">
        <v>-0.4514</v>
      </c>
      <c r="G16" s="120">
        <v>2.7</v>
      </c>
      <c r="H16" s="121">
        <v>2.7</v>
      </c>
      <c r="I16" s="113"/>
      <c r="M16" s="149"/>
      <c r="XEY16" s="153"/>
      <c r="XEZ16" s="153"/>
      <c r="XFA16" s="153"/>
      <c r="XFB16" s="153"/>
      <c r="XFC16" s="153"/>
      <c r="XFD16" s="153"/>
    </row>
    <row r="17" s="108" customFormat="1" ht="20.1" customHeight="1" spans="1:16384">
      <c r="A17" s="29"/>
      <c r="B17" s="29"/>
      <c r="C17" s="29" t="s">
        <v>53</v>
      </c>
      <c r="D17" s="17" t="s">
        <v>54</v>
      </c>
      <c r="E17" s="29" t="s">
        <v>55</v>
      </c>
      <c r="F17" s="119">
        <v>1</v>
      </c>
      <c r="G17" s="120">
        <v>2.7</v>
      </c>
      <c r="H17" s="121">
        <v>2.7</v>
      </c>
      <c r="I17" s="113"/>
      <c r="M17" s="149"/>
      <c r="XEY17" s="153"/>
      <c r="XEZ17" s="153"/>
      <c r="XFA17" s="153"/>
      <c r="XFB17" s="153"/>
      <c r="XFC17" s="153"/>
      <c r="XFD17" s="153"/>
    </row>
    <row r="18" s="108" customFormat="1" ht="20.1" customHeight="1" spans="1:16384">
      <c r="A18" s="29"/>
      <c r="B18" s="29"/>
      <c r="C18" s="29"/>
      <c r="D18" s="17" t="s">
        <v>56</v>
      </c>
      <c r="E18" s="29" t="s">
        <v>57</v>
      </c>
      <c r="F18" s="119">
        <v>1</v>
      </c>
      <c r="G18" s="120">
        <v>2.7</v>
      </c>
      <c r="H18" s="121">
        <v>2.7</v>
      </c>
      <c r="I18" s="113"/>
      <c r="M18" s="149"/>
      <c r="XEY18" s="153"/>
      <c r="XEZ18" s="153"/>
      <c r="XFA18" s="153"/>
      <c r="XFB18" s="153"/>
      <c r="XFC18" s="153"/>
      <c r="XFD18" s="153"/>
    </row>
    <row r="19" s="108" customFormat="1" ht="20.1" customHeight="1" spans="1:16384">
      <c r="A19" s="29"/>
      <c r="B19" s="29"/>
      <c r="C19" s="29" t="s">
        <v>58</v>
      </c>
      <c r="D19" s="17" t="s">
        <v>59</v>
      </c>
      <c r="E19" s="29" t="s">
        <v>57</v>
      </c>
      <c r="F19" s="119">
        <v>1</v>
      </c>
      <c r="G19" s="120">
        <v>2.7</v>
      </c>
      <c r="H19" s="121">
        <v>2.7</v>
      </c>
      <c r="I19" s="113"/>
      <c r="M19" s="149"/>
      <c r="XEY19" s="153"/>
      <c r="XEZ19" s="153"/>
      <c r="XFA19" s="153"/>
      <c r="XFB19" s="153"/>
      <c r="XFC19" s="153"/>
      <c r="XFD19" s="153"/>
    </row>
    <row r="20" s="108" customFormat="1" ht="20.1" customHeight="1" spans="1:16384">
      <c r="A20" s="29"/>
      <c r="B20" s="29"/>
      <c r="C20" s="122" t="s">
        <v>60</v>
      </c>
      <c r="D20" s="28" t="s">
        <v>61</v>
      </c>
      <c r="E20" s="122" t="s">
        <v>57</v>
      </c>
      <c r="F20" s="123">
        <v>1</v>
      </c>
      <c r="G20" s="124">
        <v>2.7</v>
      </c>
      <c r="H20" s="125">
        <v>2.7</v>
      </c>
      <c r="I20" s="113"/>
      <c r="M20" s="149"/>
      <c r="XEY20" s="153"/>
      <c r="XEZ20" s="153"/>
      <c r="XFA20" s="153"/>
      <c r="XFB20" s="153"/>
      <c r="XFC20" s="153"/>
      <c r="XFD20" s="153"/>
    </row>
    <row r="21" s="108" customFormat="1" ht="43" customHeight="1" spans="1:16384">
      <c r="A21" s="29"/>
      <c r="B21" s="29"/>
      <c r="C21" s="122" t="s">
        <v>62</v>
      </c>
      <c r="D21" s="28" t="s">
        <v>63</v>
      </c>
      <c r="E21" s="123">
        <v>1</v>
      </c>
      <c r="F21" s="126">
        <v>0.8714</v>
      </c>
      <c r="G21" s="124">
        <v>2.7</v>
      </c>
      <c r="H21" s="125">
        <v>2.35</v>
      </c>
      <c r="I21" s="113" t="s">
        <v>50</v>
      </c>
      <c r="M21" s="151"/>
      <c r="XEY21" s="153"/>
      <c r="XEZ21" s="153"/>
      <c r="XFA21" s="153"/>
      <c r="XFB21" s="153"/>
      <c r="XFC21" s="153"/>
      <c r="XFD21" s="153"/>
    </row>
    <row r="22" s="108" customFormat="1" ht="20.1" customHeight="1" spans="1:16384">
      <c r="A22" s="29"/>
      <c r="B22" s="29"/>
      <c r="C22" s="122" t="s">
        <v>64</v>
      </c>
      <c r="D22" s="28" t="s">
        <v>65</v>
      </c>
      <c r="E22" s="122" t="s">
        <v>55</v>
      </c>
      <c r="F22" s="123">
        <v>1</v>
      </c>
      <c r="G22" s="124">
        <v>2.7</v>
      </c>
      <c r="H22" s="125">
        <v>2.7</v>
      </c>
      <c r="I22" s="113"/>
      <c r="J22" s="63"/>
      <c r="K22" s="63"/>
      <c r="L22" s="151"/>
      <c r="M22" s="149"/>
      <c r="XEY22" s="153"/>
      <c r="XEZ22" s="153"/>
      <c r="XFA22" s="153"/>
      <c r="XFB22" s="153"/>
      <c r="XFC22" s="153"/>
      <c r="XFD22" s="153"/>
    </row>
    <row r="23" s="108" customFormat="1" ht="20.1" customHeight="1" spans="1:16384">
      <c r="A23" s="29"/>
      <c r="B23" s="122" t="s">
        <v>66</v>
      </c>
      <c r="C23" s="122" t="s">
        <v>67</v>
      </c>
      <c r="D23" s="127" t="s">
        <v>68</v>
      </c>
      <c r="E23" s="128" t="s">
        <v>69</v>
      </c>
      <c r="F23" s="129">
        <v>0.9518</v>
      </c>
      <c r="G23" s="130">
        <v>2.6</v>
      </c>
      <c r="H23" s="131">
        <v>2.6</v>
      </c>
      <c r="I23" s="113"/>
      <c r="J23" s="63"/>
      <c r="K23" s="63"/>
      <c r="L23" s="151"/>
      <c r="M23" s="149"/>
      <c r="XEY23" s="153"/>
      <c r="XEZ23" s="153"/>
      <c r="XFA23" s="153"/>
      <c r="XFB23" s="153"/>
      <c r="XFC23" s="153"/>
      <c r="XFD23" s="153"/>
    </row>
    <row r="24" s="108" customFormat="1" ht="44.25" customHeight="1" spans="1:16384">
      <c r="A24" s="29"/>
      <c r="B24" s="122"/>
      <c r="C24" s="122"/>
      <c r="D24" s="127" t="s">
        <v>70</v>
      </c>
      <c r="E24" s="119" t="s">
        <v>71</v>
      </c>
      <c r="F24" s="129">
        <v>0.9538</v>
      </c>
      <c r="G24" s="130">
        <v>2.57</v>
      </c>
      <c r="H24" s="131">
        <v>2.57</v>
      </c>
      <c r="I24" s="113"/>
      <c r="J24" s="63"/>
      <c r="K24" s="63"/>
      <c r="L24" s="151"/>
      <c r="M24" s="149"/>
      <c r="XEY24" s="153"/>
      <c r="XEZ24" s="153"/>
      <c r="XFA24" s="153"/>
      <c r="XFB24" s="153"/>
      <c r="XFC24" s="153"/>
      <c r="XFD24" s="153"/>
    </row>
    <row r="25" s="108" customFormat="1" ht="27" customHeight="1" spans="1:16384">
      <c r="A25" s="29"/>
      <c r="B25" s="122"/>
      <c r="C25" s="122"/>
      <c r="D25" s="127" t="s">
        <v>72</v>
      </c>
      <c r="E25" s="119" t="s">
        <v>69</v>
      </c>
      <c r="F25" s="129">
        <v>0.9263</v>
      </c>
      <c r="G25" s="130">
        <v>2.57</v>
      </c>
      <c r="H25" s="131">
        <v>2.57</v>
      </c>
      <c r="I25" s="113"/>
      <c r="J25" s="63"/>
      <c r="K25" s="63"/>
      <c r="L25" s="151"/>
      <c r="M25" s="149"/>
      <c r="XEY25" s="153"/>
      <c r="XEZ25" s="153"/>
      <c r="XFA25" s="153"/>
      <c r="XFB25" s="153"/>
      <c r="XFC25" s="153"/>
      <c r="XFD25" s="153"/>
    </row>
    <row r="26" s="108" customFormat="1" ht="27" customHeight="1" spans="1:16384">
      <c r="A26" s="29"/>
      <c r="B26" s="122"/>
      <c r="C26" s="122"/>
      <c r="D26" s="127" t="s">
        <v>73</v>
      </c>
      <c r="E26" s="119" t="s">
        <v>71</v>
      </c>
      <c r="F26" s="129">
        <v>0.9702</v>
      </c>
      <c r="G26" s="130">
        <v>2.57</v>
      </c>
      <c r="H26" s="131">
        <v>2.57</v>
      </c>
      <c r="I26" s="113"/>
      <c r="M26" s="149"/>
      <c r="XEY26" s="153"/>
      <c r="XEZ26" s="153"/>
      <c r="XFA26" s="153"/>
      <c r="XFB26" s="153"/>
      <c r="XFC26" s="153"/>
      <c r="XFD26" s="153"/>
    </row>
    <row r="27" s="108" customFormat="1" ht="27" customHeight="1" spans="1:16384">
      <c r="A27" s="29"/>
      <c r="B27" s="122"/>
      <c r="C27" s="122"/>
      <c r="D27" s="127" t="s">
        <v>74</v>
      </c>
      <c r="E27" s="119">
        <v>1</v>
      </c>
      <c r="F27" s="132">
        <v>0.8</v>
      </c>
      <c r="G27" s="130">
        <v>2.57</v>
      </c>
      <c r="H27" s="130">
        <v>2.06</v>
      </c>
      <c r="I27" s="113" t="s">
        <v>75</v>
      </c>
      <c r="M27" s="149"/>
      <c r="XEY27" s="153"/>
      <c r="XEZ27" s="153"/>
      <c r="XFA27" s="153"/>
      <c r="XFB27" s="153"/>
      <c r="XFC27" s="153"/>
      <c r="XFD27" s="153"/>
    </row>
    <row r="28" s="108" customFormat="1" ht="27" customHeight="1" spans="1:16384">
      <c r="A28" s="29"/>
      <c r="B28" s="122"/>
      <c r="C28" s="122"/>
      <c r="D28" s="133" t="s">
        <v>76</v>
      </c>
      <c r="E28" s="119">
        <v>1</v>
      </c>
      <c r="F28" s="132">
        <v>1</v>
      </c>
      <c r="G28" s="130">
        <v>2.57</v>
      </c>
      <c r="H28" s="130">
        <v>2.57</v>
      </c>
      <c r="I28" s="113"/>
      <c r="M28" s="149"/>
      <c r="XEY28" s="153"/>
      <c r="XEZ28" s="153"/>
      <c r="XFA28" s="153"/>
      <c r="XFB28" s="153"/>
      <c r="XFC28" s="153"/>
      <c r="XFD28" s="153"/>
    </row>
    <row r="29" s="108" customFormat="1" ht="24" customHeight="1" spans="1:16384">
      <c r="A29" s="29"/>
      <c r="B29" s="122"/>
      <c r="C29" s="122"/>
      <c r="D29" s="133" t="s">
        <v>77</v>
      </c>
      <c r="E29" s="134" t="s">
        <v>71</v>
      </c>
      <c r="F29" s="129">
        <v>0.9558</v>
      </c>
      <c r="G29" s="130">
        <v>2.57</v>
      </c>
      <c r="H29" s="130">
        <v>2.57</v>
      </c>
      <c r="I29" s="113"/>
      <c r="M29" s="149"/>
      <c r="XEY29" s="153"/>
      <c r="XEZ29" s="153"/>
      <c r="XFA29" s="153"/>
      <c r="XFB29" s="153"/>
      <c r="XFC29" s="153"/>
      <c r="XFD29" s="153"/>
    </row>
    <row r="30" s="108" customFormat="1" ht="35" customHeight="1" spans="1:16384">
      <c r="A30" s="29"/>
      <c r="B30" s="122"/>
      <c r="C30" s="122"/>
      <c r="D30" s="127" t="s">
        <v>78</v>
      </c>
      <c r="E30" s="134" t="s">
        <v>79</v>
      </c>
      <c r="F30" s="129">
        <v>0.0072</v>
      </c>
      <c r="G30" s="130">
        <v>2.57</v>
      </c>
      <c r="H30" s="130">
        <v>1.85</v>
      </c>
      <c r="I30" s="113" t="s">
        <v>50</v>
      </c>
      <c r="M30" s="151"/>
      <c r="XEY30" s="153"/>
      <c r="XEZ30" s="153"/>
      <c r="XFA30" s="153"/>
      <c r="XFB30" s="153"/>
      <c r="XFC30" s="153"/>
      <c r="XFD30" s="153"/>
    </row>
    <row r="31" s="108" customFormat="1" ht="29" customHeight="1" spans="1:16384">
      <c r="A31" s="29"/>
      <c r="B31" s="122"/>
      <c r="C31" s="122"/>
      <c r="D31" s="133" t="s">
        <v>80</v>
      </c>
      <c r="E31" s="134">
        <v>1</v>
      </c>
      <c r="F31" s="132">
        <v>0.8</v>
      </c>
      <c r="G31" s="130">
        <v>2.57</v>
      </c>
      <c r="H31" s="130">
        <v>2.06</v>
      </c>
      <c r="I31" s="113" t="s">
        <v>81</v>
      </c>
      <c r="M31" s="149"/>
      <c r="XEY31" s="153"/>
      <c r="XEZ31" s="153"/>
      <c r="XFA31" s="153"/>
      <c r="XFB31" s="153"/>
      <c r="XFC31" s="153"/>
      <c r="XFD31" s="153"/>
    </row>
    <row r="32" s="108" customFormat="1" ht="24" customHeight="1" spans="1:16384">
      <c r="A32" s="29"/>
      <c r="B32" s="122"/>
      <c r="C32" s="122"/>
      <c r="D32" s="133" t="s">
        <v>82</v>
      </c>
      <c r="E32" s="134">
        <v>1</v>
      </c>
      <c r="F32" s="132">
        <v>1</v>
      </c>
      <c r="G32" s="130">
        <v>2.57</v>
      </c>
      <c r="H32" s="130">
        <v>2.57</v>
      </c>
      <c r="I32" s="113"/>
      <c r="M32" s="151"/>
      <c r="XEY32" s="153"/>
      <c r="XEZ32" s="153"/>
      <c r="XFA32" s="153"/>
      <c r="XFB32" s="153"/>
      <c r="XFC32" s="153"/>
      <c r="XFD32" s="153"/>
    </row>
    <row r="33" s="108" customFormat="1" ht="24" customHeight="1" spans="1:16384">
      <c r="A33" s="29"/>
      <c r="B33" s="122"/>
      <c r="C33" s="122"/>
      <c r="D33" s="133" t="s">
        <v>83</v>
      </c>
      <c r="E33" s="134" t="s">
        <v>71</v>
      </c>
      <c r="F33" s="129">
        <v>0.999</v>
      </c>
      <c r="G33" s="130">
        <v>2.57</v>
      </c>
      <c r="H33" s="130">
        <v>2.57</v>
      </c>
      <c r="I33" s="113"/>
      <c r="M33" s="151"/>
      <c r="XEY33" s="153"/>
      <c r="XEZ33" s="153"/>
      <c r="XFA33" s="153"/>
      <c r="XFB33" s="153"/>
      <c r="XFC33" s="153"/>
      <c r="XFD33" s="153"/>
    </row>
    <row r="34" s="108" customFormat="1" ht="24" customHeight="1" spans="1:16384">
      <c r="A34" s="29"/>
      <c r="B34" s="122"/>
      <c r="C34" s="122"/>
      <c r="D34" s="133" t="s">
        <v>84</v>
      </c>
      <c r="E34" s="134" t="s">
        <v>85</v>
      </c>
      <c r="F34" s="132">
        <v>0.8</v>
      </c>
      <c r="G34" s="130">
        <v>2.57</v>
      </c>
      <c r="H34" s="130">
        <v>2.06</v>
      </c>
      <c r="I34" s="113" t="s">
        <v>75</v>
      </c>
      <c r="M34" s="149"/>
      <c r="XEY34" s="153"/>
      <c r="XEZ34" s="153"/>
      <c r="XFA34" s="153"/>
      <c r="XFB34" s="153"/>
      <c r="XFC34" s="153"/>
      <c r="XFD34" s="153"/>
    </row>
    <row r="35" s="108" customFormat="1" ht="20.1" customHeight="1" spans="1:16384">
      <c r="A35" s="29"/>
      <c r="B35" s="122"/>
      <c r="C35" s="122"/>
      <c r="D35" s="127" t="s">
        <v>86</v>
      </c>
      <c r="E35" s="134" t="s">
        <v>85</v>
      </c>
      <c r="F35" s="132">
        <v>1</v>
      </c>
      <c r="G35" s="130">
        <v>2.57</v>
      </c>
      <c r="H35" s="130">
        <v>2.57</v>
      </c>
      <c r="I35" s="113"/>
      <c r="M35" s="151"/>
      <c r="XEY35" s="153"/>
      <c r="XEZ35" s="153"/>
      <c r="XFA35" s="153"/>
      <c r="XFB35" s="153"/>
      <c r="XFC35" s="153"/>
      <c r="XFD35" s="153"/>
    </row>
    <row r="36" s="108" customFormat="1" ht="20.1" customHeight="1" spans="1:16384">
      <c r="A36" s="29"/>
      <c r="B36" s="122"/>
      <c r="C36" s="122"/>
      <c r="D36" s="127" t="s">
        <v>87</v>
      </c>
      <c r="E36" s="134" t="s">
        <v>85</v>
      </c>
      <c r="F36" s="132">
        <v>1</v>
      </c>
      <c r="G36" s="130">
        <v>2.57</v>
      </c>
      <c r="H36" s="130">
        <v>2.57</v>
      </c>
      <c r="I36" s="113"/>
      <c r="M36" s="149"/>
      <c r="XEY36" s="153"/>
      <c r="XEZ36" s="153"/>
      <c r="XFA36" s="153"/>
      <c r="XFB36" s="153"/>
      <c r="XFC36" s="153"/>
      <c r="XFD36" s="153"/>
    </row>
    <row r="37" s="108" customFormat="1" ht="20.1" customHeight="1" spans="1:16384">
      <c r="A37" s="29"/>
      <c r="B37" s="122"/>
      <c r="C37" s="122"/>
      <c r="D37" s="135" t="s">
        <v>88</v>
      </c>
      <c r="E37" s="128" t="s">
        <v>89</v>
      </c>
      <c r="F37" s="132">
        <v>1</v>
      </c>
      <c r="G37" s="130">
        <v>2.57</v>
      </c>
      <c r="H37" s="131">
        <v>2.57</v>
      </c>
      <c r="I37" s="113"/>
      <c r="J37" s="63"/>
      <c r="K37" s="63"/>
      <c r="L37" s="151"/>
      <c r="M37" s="149"/>
      <c r="XEY37" s="153"/>
      <c r="XEZ37" s="153"/>
      <c r="XFA37" s="153"/>
      <c r="XFB37" s="153"/>
      <c r="XFC37" s="153"/>
      <c r="XFD37" s="153"/>
    </row>
    <row r="38" s="108" customFormat="1" ht="18" customHeight="1" spans="1:16384">
      <c r="A38" s="29"/>
      <c r="B38" s="122"/>
      <c r="C38" s="29" t="s">
        <v>90</v>
      </c>
      <c r="D38" s="135" t="s">
        <v>91</v>
      </c>
      <c r="E38" s="128" t="s">
        <v>92</v>
      </c>
      <c r="F38" s="132">
        <v>1</v>
      </c>
      <c r="G38" s="136">
        <v>2.57</v>
      </c>
      <c r="H38" s="137">
        <v>2.57</v>
      </c>
      <c r="I38" s="113"/>
      <c r="J38" s="63"/>
      <c r="K38" s="63"/>
      <c r="L38" s="63"/>
      <c r="M38" s="149"/>
      <c r="XEY38" s="153"/>
      <c r="XEZ38" s="153"/>
      <c r="XFA38" s="153"/>
      <c r="XFB38" s="153"/>
      <c r="XFC38" s="153"/>
      <c r="XFD38" s="153"/>
    </row>
    <row r="39" s="108" customFormat="1" ht="18" customHeight="1" spans="1:16384">
      <c r="A39" s="29"/>
      <c r="B39" s="122"/>
      <c r="C39" s="29"/>
      <c r="D39" s="135" t="s">
        <v>93</v>
      </c>
      <c r="E39" s="128" t="s">
        <v>71</v>
      </c>
      <c r="F39" s="129">
        <v>0.9875</v>
      </c>
      <c r="G39" s="136">
        <v>2.57</v>
      </c>
      <c r="H39" s="137">
        <v>2.57</v>
      </c>
      <c r="I39" s="113"/>
      <c r="J39" s="63"/>
      <c r="K39" s="63"/>
      <c r="L39" s="63"/>
      <c r="M39" s="149"/>
      <c r="XEY39" s="153"/>
      <c r="XEZ39" s="153"/>
      <c r="XFA39" s="153"/>
      <c r="XFB39" s="153"/>
      <c r="XFC39" s="153"/>
      <c r="XFD39" s="153"/>
    </row>
    <row r="40" s="108" customFormat="1" ht="20.1" customHeight="1" spans="1:16384">
      <c r="A40" s="29"/>
      <c r="B40" s="122"/>
      <c r="C40" s="29"/>
      <c r="D40" s="135" t="s">
        <v>94</v>
      </c>
      <c r="E40" s="128" t="s">
        <v>95</v>
      </c>
      <c r="F40" s="129">
        <v>0.5349</v>
      </c>
      <c r="G40" s="136">
        <v>2.57</v>
      </c>
      <c r="H40" s="137">
        <v>2.57</v>
      </c>
      <c r="I40" s="113"/>
      <c r="J40" s="63"/>
      <c r="K40" s="63"/>
      <c r="L40" s="63"/>
      <c r="M40" s="149"/>
      <c r="XEY40" s="153"/>
      <c r="XEZ40" s="153"/>
      <c r="XFA40" s="153"/>
      <c r="XFB40" s="153"/>
      <c r="XFC40" s="153"/>
      <c r="XFD40" s="153"/>
    </row>
    <row r="41" s="108" customFormat="1" ht="20.1" customHeight="1" spans="1:16384">
      <c r="A41" s="29"/>
      <c r="B41" s="122"/>
      <c r="C41" s="29" t="s">
        <v>96</v>
      </c>
      <c r="D41" s="17" t="s">
        <v>97</v>
      </c>
      <c r="E41" s="29" t="s">
        <v>98</v>
      </c>
      <c r="F41" s="119">
        <v>1</v>
      </c>
      <c r="G41" s="120">
        <v>2.57</v>
      </c>
      <c r="H41" s="121">
        <v>2.57</v>
      </c>
      <c r="I41" s="113"/>
      <c r="J41" s="63"/>
      <c r="K41" s="63"/>
      <c r="L41" s="63"/>
      <c r="M41" s="149"/>
      <c r="XEY41" s="153"/>
      <c r="XEZ41" s="153"/>
      <c r="XFA41" s="153"/>
      <c r="XFB41" s="153"/>
      <c r="XFC41" s="153"/>
      <c r="XFD41" s="153"/>
    </row>
    <row r="42" s="108" customFormat="1" ht="20.1" customHeight="1" spans="1:16384">
      <c r="A42" s="29"/>
      <c r="B42" s="122"/>
      <c r="C42" s="29"/>
      <c r="D42" s="17" t="s">
        <v>99</v>
      </c>
      <c r="E42" s="29" t="s">
        <v>100</v>
      </c>
      <c r="F42" s="119">
        <v>1</v>
      </c>
      <c r="G42" s="120">
        <v>2.57</v>
      </c>
      <c r="H42" s="121">
        <v>2.57</v>
      </c>
      <c r="I42" s="113"/>
      <c r="J42" s="63"/>
      <c r="K42" s="63"/>
      <c r="L42" s="63"/>
      <c r="M42" s="149"/>
      <c r="XEY42" s="153"/>
      <c r="XEZ42" s="153"/>
      <c r="XFA42" s="153"/>
      <c r="XFB42" s="153"/>
      <c r="XFC42" s="153"/>
      <c r="XFD42" s="153"/>
    </row>
    <row r="43" s="108" customFormat="1" ht="20.1" customHeight="1" spans="1:16384">
      <c r="A43" s="29"/>
      <c r="B43" s="138" t="s">
        <v>101</v>
      </c>
      <c r="C43" s="29" t="s">
        <v>102</v>
      </c>
      <c r="D43" s="17" t="s">
        <v>103</v>
      </c>
      <c r="E43" s="29" t="s">
        <v>104</v>
      </c>
      <c r="F43" s="119">
        <v>1</v>
      </c>
      <c r="G43" s="120">
        <v>3</v>
      </c>
      <c r="H43" s="121">
        <v>3</v>
      </c>
      <c r="I43" s="113"/>
      <c r="J43" s="63"/>
      <c r="K43" s="63"/>
      <c r="L43" s="151"/>
      <c r="M43" s="149"/>
      <c r="XEY43" s="153"/>
      <c r="XEZ43" s="153"/>
      <c r="XFA43" s="153"/>
      <c r="XFB43" s="153"/>
      <c r="XFC43" s="153"/>
      <c r="XFD43" s="153"/>
    </row>
    <row r="44" s="108" customFormat="1" ht="20.1" customHeight="1" spans="1:16384">
      <c r="A44" s="29"/>
      <c r="B44" s="139"/>
      <c r="C44" s="29" t="s">
        <v>105</v>
      </c>
      <c r="D44" s="17" t="s">
        <v>106</v>
      </c>
      <c r="E44" s="29" t="s">
        <v>104</v>
      </c>
      <c r="F44" s="119">
        <v>1</v>
      </c>
      <c r="G44" s="120">
        <v>3</v>
      </c>
      <c r="H44" s="121">
        <v>3</v>
      </c>
      <c r="I44" s="113"/>
      <c r="M44" s="149"/>
      <c r="XEY44" s="153"/>
      <c r="XEZ44" s="153"/>
      <c r="XFA44" s="153"/>
      <c r="XFB44" s="153"/>
      <c r="XFC44" s="153"/>
      <c r="XFD44" s="153"/>
    </row>
    <row r="45" s="108" customFormat="1" ht="20.1" customHeight="1" spans="1:16384">
      <c r="A45" s="29"/>
      <c r="B45" s="140"/>
      <c r="C45" s="29" t="s">
        <v>107</v>
      </c>
      <c r="D45" s="17" t="s">
        <v>108</v>
      </c>
      <c r="E45" s="29" t="s">
        <v>104</v>
      </c>
      <c r="F45" s="119">
        <v>1</v>
      </c>
      <c r="G45" s="120">
        <v>3</v>
      </c>
      <c r="H45" s="121">
        <v>3</v>
      </c>
      <c r="I45" s="113"/>
      <c r="M45" s="149"/>
      <c r="XEY45" s="153"/>
      <c r="XEZ45" s="153"/>
      <c r="XFA45" s="153"/>
      <c r="XFB45" s="153"/>
      <c r="XFC45" s="153"/>
      <c r="XFD45" s="153"/>
    </row>
    <row r="46" s="108" customFormat="1" ht="20.1" customHeight="1" spans="1:16384">
      <c r="A46" s="29"/>
      <c r="B46" s="141" t="s">
        <v>109</v>
      </c>
      <c r="C46" s="142" t="s">
        <v>109</v>
      </c>
      <c r="D46" s="143" t="s">
        <v>110</v>
      </c>
      <c r="E46" s="137" t="s">
        <v>111</v>
      </c>
      <c r="F46" s="144">
        <v>0.9</v>
      </c>
      <c r="G46" s="136">
        <v>2.57</v>
      </c>
      <c r="H46" s="137">
        <v>2.57</v>
      </c>
      <c r="I46" s="113"/>
      <c r="M46" s="149"/>
      <c r="XEY46" s="153"/>
      <c r="XEZ46" s="153"/>
      <c r="XFA46" s="153"/>
      <c r="XFB46" s="153"/>
      <c r="XFC46" s="153"/>
      <c r="XFD46" s="153"/>
    </row>
    <row r="47" s="108" customFormat="1" ht="20.1" customHeight="1" spans="1:16384">
      <c r="A47" s="111" t="s">
        <v>112</v>
      </c>
      <c r="B47" s="111"/>
      <c r="C47" s="111"/>
      <c r="D47" s="111"/>
      <c r="E47" s="111"/>
      <c r="F47" s="111"/>
      <c r="G47" s="111">
        <f>SUM(G13:G46)+H4</f>
        <v>100</v>
      </c>
      <c r="H47" s="44">
        <f>SUM(H13:H46)+I4</f>
        <v>95.1685093825341</v>
      </c>
      <c r="I47" s="113"/>
      <c r="M47" s="151"/>
      <c r="XEY47" s="153"/>
      <c r="XEZ47" s="153"/>
      <c r="XFA47" s="153"/>
      <c r="XFB47" s="153"/>
      <c r="XFC47" s="153"/>
      <c r="XFD47" s="153"/>
    </row>
    <row r="48" s="108" customFormat="1" ht="20.1" customHeight="1" spans="1:16384">
      <c r="A48" s="145" t="s">
        <v>113</v>
      </c>
      <c r="B48" s="146"/>
      <c r="C48" s="146"/>
      <c r="D48" s="146"/>
      <c r="E48" s="146"/>
      <c r="F48" s="146"/>
      <c r="G48" s="146"/>
      <c r="H48" s="146"/>
      <c r="I48" s="152"/>
      <c r="M48" s="63"/>
      <c r="XEY48" s="153"/>
      <c r="XEZ48" s="153"/>
      <c r="XFA48" s="153"/>
      <c r="XFB48" s="153"/>
      <c r="XFC48" s="153"/>
      <c r="XFD48" s="153"/>
    </row>
    <row r="49" s="108" customFormat="1" ht="47.25" customHeight="1" spans="1:16384">
      <c r="A49" s="147" t="s">
        <v>114</v>
      </c>
      <c r="B49" s="147"/>
      <c r="C49" s="147"/>
      <c r="D49" s="147"/>
      <c r="E49" s="147"/>
      <c r="F49" s="147"/>
      <c r="G49" s="147"/>
      <c r="H49" s="147"/>
      <c r="I49" s="147"/>
      <c r="M49" s="63"/>
      <c r="XEY49" s="153"/>
      <c r="XEZ49" s="153"/>
      <c r="XFA49" s="153"/>
      <c r="XFB49" s="153"/>
      <c r="XFC49" s="153"/>
      <c r="XFD49" s="153"/>
    </row>
    <row r="50" s="108" customFormat="1" ht="45.75" customHeight="1" spans="1:16384">
      <c r="A50" s="147" t="s">
        <v>115</v>
      </c>
      <c r="B50" s="147"/>
      <c r="C50" s="147"/>
      <c r="D50" s="147"/>
      <c r="E50" s="147"/>
      <c r="F50" s="147"/>
      <c r="G50" s="147"/>
      <c r="H50" s="147"/>
      <c r="I50" s="147"/>
      <c r="M50" s="63"/>
      <c r="XEY50" s="153"/>
      <c r="XEZ50" s="153"/>
      <c r="XFA50" s="153"/>
      <c r="XFB50" s="153"/>
      <c r="XFC50" s="153"/>
      <c r="XFD50" s="153"/>
    </row>
    <row r="51" s="107" customFormat="1" ht="20.1" customHeight="1" spans="13:13">
      <c r="M51" s="51"/>
    </row>
    <row r="52" s="107" customFormat="1" ht="20.1" customHeight="1" spans="13:13">
      <c r="M52" s="51"/>
    </row>
    <row r="53" s="107" customFormat="1" ht="20.1" customHeight="1" spans="13:13">
      <c r="M53" s="51"/>
    </row>
    <row r="54" s="107" customFormat="1" ht="20.1" customHeight="1" spans="13:13">
      <c r="M54" s="51"/>
    </row>
    <row r="55" s="107" customFormat="1" ht="20.1" customHeight="1" spans="13:16381">
      <c r="M55" s="51"/>
      <c r="XEY55" s="109"/>
      <c r="XEZ55" s="109"/>
      <c r="XFA55" s="109"/>
    </row>
  </sheetData>
  <mergeCells count="31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47:F47"/>
    <mergeCell ref="A48:I48"/>
    <mergeCell ref="A49:I49"/>
    <mergeCell ref="A50:I50"/>
    <mergeCell ref="A3:A6"/>
    <mergeCell ref="A7:A11"/>
    <mergeCell ref="A12:A46"/>
    <mergeCell ref="B13:B22"/>
    <mergeCell ref="B23:B42"/>
    <mergeCell ref="B43:B45"/>
    <mergeCell ref="C13:C16"/>
    <mergeCell ref="C17:C18"/>
    <mergeCell ref="C23:C37"/>
    <mergeCell ref="C38:C40"/>
    <mergeCell ref="C41:C42"/>
  </mergeCells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K1"/>
    </sheetView>
  </sheetViews>
  <sheetFormatPr defaultColWidth="9" defaultRowHeight="20.1" customHeight="1" outlineLevelRow="6"/>
  <cols>
    <col min="1" max="1" width="8.125" style="51" customWidth="1"/>
    <col min="2" max="2" width="21.875" customWidth="1"/>
    <col min="3" max="3" width="23.125" customWidth="1"/>
    <col min="4" max="4" width="12.625" customWidth="1"/>
    <col min="5" max="6" width="13.25" customWidth="1"/>
    <col min="7" max="11" width="12.625" customWidth="1"/>
  </cols>
  <sheetData>
    <row r="1" ht="47.25" customHeight="1" spans="1:11">
      <c r="A1" s="52" t="s">
        <v>116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63" customFormat="1" customHeight="1" spans="1:11">
      <c r="A2" s="53" t="s">
        <v>117</v>
      </c>
      <c r="B2" s="54" t="s">
        <v>118</v>
      </c>
      <c r="C2" s="55" t="s">
        <v>119</v>
      </c>
      <c r="D2" s="54" t="s">
        <v>120</v>
      </c>
      <c r="E2" s="54"/>
      <c r="F2" s="54"/>
      <c r="G2" s="54"/>
      <c r="H2" s="54"/>
      <c r="I2" s="54"/>
      <c r="J2" s="53" t="s">
        <v>121</v>
      </c>
      <c r="K2" s="53" t="s">
        <v>122</v>
      </c>
    </row>
    <row r="3" s="63" customFormat="1" customHeight="1" spans="1:11">
      <c r="A3" s="58"/>
      <c r="B3" s="54"/>
      <c r="C3" s="55"/>
      <c r="D3" s="54" t="s">
        <v>16</v>
      </c>
      <c r="E3" s="54"/>
      <c r="F3" s="54"/>
      <c r="G3" s="54"/>
      <c r="H3" s="54" t="s">
        <v>123</v>
      </c>
      <c r="I3" s="54" t="s">
        <v>124</v>
      </c>
      <c r="J3" s="58"/>
      <c r="K3" s="58"/>
    </row>
    <row r="4" s="63" customFormat="1" customHeight="1" spans="1:11">
      <c r="A4" s="60"/>
      <c r="B4" s="54"/>
      <c r="C4" s="55"/>
      <c r="D4" s="55" t="s">
        <v>125</v>
      </c>
      <c r="E4" s="54" t="s">
        <v>126</v>
      </c>
      <c r="F4" s="54" t="s">
        <v>127</v>
      </c>
      <c r="G4" s="54" t="s">
        <v>128</v>
      </c>
      <c r="H4" s="54"/>
      <c r="I4" s="55"/>
      <c r="J4" s="60"/>
      <c r="K4" s="58"/>
    </row>
    <row r="5" s="2" customFormat="1" customHeight="1" spans="1:11">
      <c r="A5" s="61">
        <v>1</v>
      </c>
      <c r="B5" s="62" t="s">
        <v>129</v>
      </c>
      <c r="C5" s="61" t="s">
        <v>13</v>
      </c>
      <c r="D5" s="73">
        <f>E5+F5+G5</f>
        <v>197.16</v>
      </c>
      <c r="E5" s="95">
        <v>172</v>
      </c>
      <c r="F5" s="97">
        <v>25.16</v>
      </c>
      <c r="G5" s="95">
        <v>0</v>
      </c>
      <c r="H5" s="73">
        <v>197.16</v>
      </c>
      <c r="I5" s="105">
        <f>H5/D5</f>
        <v>1</v>
      </c>
      <c r="J5" s="73">
        <v>97.3</v>
      </c>
      <c r="K5" s="61" t="s">
        <v>23</v>
      </c>
    </row>
    <row r="6" s="2" customFormat="1" customHeight="1" spans="1:11">
      <c r="A6" s="66" t="s">
        <v>130</v>
      </c>
      <c r="B6" s="67"/>
      <c r="C6" s="68"/>
      <c r="D6" s="73">
        <f>D5</f>
        <v>197.16</v>
      </c>
      <c r="E6" s="95">
        <f t="shared" ref="E6:H6" si="0">E5</f>
        <v>172</v>
      </c>
      <c r="F6" s="97">
        <f t="shared" si="0"/>
        <v>25.16</v>
      </c>
      <c r="G6" s="95">
        <f t="shared" si="0"/>
        <v>0</v>
      </c>
      <c r="H6" s="73">
        <f t="shared" si="0"/>
        <v>197.16</v>
      </c>
      <c r="I6" s="106">
        <f>H6/D6</f>
        <v>1</v>
      </c>
      <c r="J6" s="61" t="s">
        <v>23</v>
      </c>
      <c r="K6" s="61" t="s">
        <v>23</v>
      </c>
    </row>
    <row r="7" customHeight="1" spans="1:11">
      <c r="A7" s="63"/>
      <c r="B7" s="2"/>
      <c r="C7" s="2"/>
      <c r="D7" s="2"/>
      <c r="E7" s="2"/>
      <c r="F7" s="2"/>
      <c r="G7" s="2"/>
      <c r="H7" s="2"/>
      <c r="I7" s="2"/>
      <c r="J7" s="2"/>
      <c r="K7" s="2"/>
    </row>
  </sheetData>
  <mergeCells count="11">
    <mergeCell ref="A1:K1"/>
    <mergeCell ref="D2:I2"/>
    <mergeCell ref="D3:G3"/>
    <mergeCell ref="A6:C6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A1" sqref="A1:N1"/>
    </sheetView>
  </sheetViews>
  <sheetFormatPr defaultColWidth="9" defaultRowHeight="13.5"/>
  <cols>
    <col min="1" max="1" width="13.875" customWidth="1"/>
    <col min="2" max="2" width="11.25" customWidth="1"/>
    <col min="3" max="3" width="20.875" customWidth="1"/>
    <col min="4" max="4" width="10.625" customWidth="1"/>
    <col min="5" max="5" width="14.7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3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20.1" customHeight="1" spans="1:14">
      <c r="A2" s="4" t="s">
        <v>118</v>
      </c>
      <c r="B2" s="4"/>
      <c r="C2" s="5" t="s">
        <v>129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20.1" customHeight="1" spans="1:14">
      <c r="A3" s="4" t="s">
        <v>119</v>
      </c>
      <c r="B3" s="4"/>
      <c r="C3" s="4" t="s">
        <v>13</v>
      </c>
      <c r="D3" s="4"/>
      <c r="E3" s="4"/>
      <c r="F3" s="4"/>
      <c r="G3" s="4"/>
      <c r="H3" s="4" t="s">
        <v>132</v>
      </c>
      <c r="I3" s="4"/>
      <c r="J3" s="4" t="s">
        <v>13</v>
      </c>
      <c r="K3" s="4"/>
      <c r="L3" s="4"/>
      <c r="M3" s="4"/>
      <c r="N3" s="4"/>
    </row>
    <row r="4" s="2" customFormat="1" ht="20.1" customHeight="1" spans="1:14">
      <c r="A4" s="4" t="s">
        <v>120</v>
      </c>
      <c r="B4" s="4"/>
      <c r="C4" s="4"/>
      <c r="D4" s="4"/>
      <c r="E4" s="4" t="s">
        <v>15</v>
      </c>
      <c r="F4" s="4" t="s">
        <v>133</v>
      </c>
      <c r="G4" s="4"/>
      <c r="H4" s="4" t="s">
        <v>134</v>
      </c>
      <c r="I4" s="4"/>
      <c r="J4" s="4" t="s">
        <v>19</v>
      </c>
      <c r="K4" s="4"/>
      <c r="L4" s="4" t="s">
        <v>135</v>
      </c>
      <c r="M4" s="4"/>
      <c r="N4" s="4" t="s">
        <v>20</v>
      </c>
    </row>
    <row r="5" s="2" customFormat="1" ht="20.1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2" customFormat="1" ht="20.1" customHeight="1" spans="1:14">
      <c r="A6" s="4"/>
      <c r="B6" s="4"/>
      <c r="C6" s="7" t="s">
        <v>136</v>
      </c>
      <c r="D6" s="7"/>
      <c r="E6" s="8">
        <f>E7+E8+E9</f>
        <v>172</v>
      </c>
      <c r="F6" s="74">
        <f>F7+F8+F9</f>
        <v>197.16</v>
      </c>
      <c r="G6" s="74"/>
      <c r="H6" s="74">
        <v>197.16</v>
      </c>
      <c r="I6" s="74"/>
      <c r="J6" s="4">
        <v>10</v>
      </c>
      <c r="K6" s="4"/>
      <c r="L6" s="27">
        <f>H6/F6</f>
        <v>1</v>
      </c>
      <c r="M6" s="27"/>
      <c r="N6" s="91">
        <f>L6*J6</f>
        <v>10</v>
      </c>
    </row>
    <row r="7" s="2" customFormat="1" ht="20.1" customHeight="1" spans="1:14">
      <c r="A7" s="4"/>
      <c r="B7" s="4"/>
      <c r="C7" s="4" t="s">
        <v>137</v>
      </c>
      <c r="D7" s="4"/>
      <c r="E7" s="8">
        <v>172</v>
      </c>
      <c r="F7" s="8">
        <v>172</v>
      </c>
      <c r="G7" s="8"/>
      <c r="H7" s="8">
        <f>H6-H8</f>
        <v>172</v>
      </c>
      <c r="I7" s="8"/>
      <c r="J7" s="4" t="s">
        <v>23</v>
      </c>
      <c r="K7" s="4"/>
      <c r="L7" s="4" t="s">
        <v>23</v>
      </c>
      <c r="M7" s="4"/>
      <c r="N7" s="4" t="s">
        <v>23</v>
      </c>
    </row>
    <row r="8" s="2" customFormat="1" ht="20.1" customHeight="1" spans="1:14">
      <c r="A8" s="4"/>
      <c r="B8" s="4"/>
      <c r="C8" s="4" t="s">
        <v>138</v>
      </c>
      <c r="D8" s="4"/>
      <c r="E8" s="8">
        <v>0</v>
      </c>
      <c r="F8" s="74">
        <v>25.16</v>
      </c>
      <c r="G8" s="74"/>
      <c r="H8" s="74">
        <v>25.16</v>
      </c>
      <c r="I8" s="74"/>
      <c r="J8" s="4" t="s">
        <v>23</v>
      </c>
      <c r="K8" s="4"/>
      <c r="L8" s="4" t="s">
        <v>23</v>
      </c>
      <c r="M8" s="4"/>
      <c r="N8" s="4" t="s">
        <v>23</v>
      </c>
    </row>
    <row r="9" s="2" customFormat="1" ht="20.1" customHeight="1" spans="1:14">
      <c r="A9" s="4"/>
      <c r="B9" s="4"/>
      <c r="C9" s="4" t="s">
        <v>139</v>
      </c>
      <c r="D9" s="4"/>
      <c r="E9" s="8">
        <v>0</v>
      </c>
      <c r="F9" s="8">
        <v>0</v>
      </c>
      <c r="G9" s="8"/>
      <c r="H9" s="8">
        <v>0</v>
      </c>
      <c r="I9" s="8"/>
      <c r="J9" s="4" t="s">
        <v>23</v>
      </c>
      <c r="K9" s="4"/>
      <c r="L9" s="4" t="s">
        <v>23</v>
      </c>
      <c r="M9" s="4"/>
      <c r="N9" s="4" t="s">
        <v>23</v>
      </c>
    </row>
    <row r="10" s="2" customFormat="1" ht="20.1" customHeight="1" spans="1:14">
      <c r="A10" s="4" t="s">
        <v>140</v>
      </c>
      <c r="B10" s="4" t="s">
        <v>26</v>
      </c>
      <c r="C10" s="4"/>
      <c r="D10" s="4"/>
      <c r="E10" s="4"/>
      <c r="F10" s="4"/>
      <c r="G10" s="4"/>
      <c r="H10" s="4" t="s">
        <v>141</v>
      </c>
      <c r="I10" s="4"/>
      <c r="J10" s="4"/>
      <c r="K10" s="4"/>
      <c r="L10" s="4"/>
      <c r="M10" s="4"/>
      <c r="N10" s="4"/>
    </row>
    <row r="11" s="2" customFormat="1" ht="53.25" customHeight="1" spans="1:14">
      <c r="A11" s="4"/>
      <c r="B11" s="14" t="s">
        <v>142</v>
      </c>
      <c r="C11" s="14"/>
      <c r="D11" s="14"/>
      <c r="E11" s="14"/>
      <c r="F11" s="14"/>
      <c r="G11" s="14"/>
      <c r="H11" s="75" t="s">
        <v>143</v>
      </c>
      <c r="I11" s="75"/>
      <c r="J11" s="75"/>
      <c r="K11" s="75"/>
      <c r="L11" s="75"/>
      <c r="M11" s="75"/>
      <c r="N11" s="75"/>
    </row>
    <row r="12" s="2" customFormat="1" ht="20.1" customHeight="1" spans="1:14">
      <c r="A12" s="76" t="s">
        <v>144</v>
      </c>
      <c r="B12" s="77" t="s">
        <v>37</v>
      </c>
      <c r="C12" s="77" t="s">
        <v>38</v>
      </c>
      <c r="D12" s="77" t="s">
        <v>39</v>
      </c>
      <c r="E12" s="77"/>
      <c r="F12" s="77"/>
      <c r="G12" s="77" t="s">
        <v>40</v>
      </c>
      <c r="H12" s="77" t="s">
        <v>41</v>
      </c>
      <c r="I12" s="77" t="s">
        <v>19</v>
      </c>
      <c r="J12" s="77"/>
      <c r="K12" s="77" t="s">
        <v>20</v>
      </c>
      <c r="L12" s="77"/>
      <c r="M12" s="77" t="s">
        <v>42</v>
      </c>
      <c r="N12" s="77"/>
    </row>
    <row r="13" s="2" customFormat="1" ht="20.1" customHeight="1" spans="1:18">
      <c r="A13" s="76"/>
      <c r="B13" s="78" t="s">
        <v>145</v>
      </c>
      <c r="C13" s="78" t="s">
        <v>146</v>
      </c>
      <c r="D13" s="79" t="s">
        <v>147</v>
      </c>
      <c r="E13" s="79"/>
      <c r="F13" s="79"/>
      <c r="G13" s="77" t="s">
        <v>148</v>
      </c>
      <c r="H13" s="80" t="s">
        <v>149</v>
      </c>
      <c r="I13" s="77">
        <v>16</v>
      </c>
      <c r="J13" s="77"/>
      <c r="K13" s="92">
        <v>16</v>
      </c>
      <c r="L13" s="92"/>
      <c r="M13" s="77"/>
      <c r="N13" s="77"/>
      <c r="O13" s="93"/>
      <c r="R13" s="101"/>
    </row>
    <row r="14" s="2" customFormat="1" ht="20.1" customHeight="1" spans="1:18">
      <c r="A14" s="76"/>
      <c r="B14" s="81"/>
      <c r="C14" s="78" t="s">
        <v>150</v>
      </c>
      <c r="D14" s="82" t="s">
        <v>151</v>
      </c>
      <c r="E14" s="82"/>
      <c r="F14" s="82"/>
      <c r="G14" s="83">
        <v>1</v>
      </c>
      <c r="H14" s="84">
        <v>0.85</v>
      </c>
      <c r="I14" s="77">
        <v>18</v>
      </c>
      <c r="J14" s="77"/>
      <c r="K14" s="94">
        <f>H14*I14</f>
        <v>15.3</v>
      </c>
      <c r="L14" s="94"/>
      <c r="M14" s="77"/>
      <c r="N14" s="77"/>
      <c r="R14" s="102"/>
    </row>
    <row r="15" s="2" customFormat="1" ht="20.1" customHeight="1" spans="1:18">
      <c r="A15" s="76"/>
      <c r="B15" s="85"/>
      <c r="C15" s="78" t="s">
        <v>152</v>
      </c>
      <c r="D15" s="86" t="s">
        <v>153</v>
      </c>
      <c r="E15" s="86"/>
      <c r="F15" s="86"/>
      <c r="G15" s="83" t="s">
        <v>154</v>
      </c>
      <c r="H15" s="84">
        <v>0.9</v>
      </c>
      <c r="I15" s="77">
        <v>16</v>
      </c>
      <c r="J15" s="77"/>
      <c r="K15" s="92">
        <v>16</v>
      </c>
      <c r="L15" s="92"/>
      <c r="M15" s="77"/>
      <c r="N15" s="77"/>
      <c r="O15" s="63"/>
      <c r="P15" s="63"/>
      <c r="Q15" s="103"/>
      <c r="R15" s="101"/>
    </row>
    <row r="16" s="2" customFormat="1" ht="20.1" customHeight="1" spans="1:18">
      <c r="A16" s="76"/>
      <c r="B16" s="78" t="s">
        <v>155</v>
      </c>
      <c r="C16" s="78" t="s">
        <v>156</v>
      </c>
      <c r="D16" s="86" t="s">
        <v>157</v>
      </c>
      <c r="E16" s="86"/>
      <c r="F16" s="86"/>
      <c r="G16" s="83" t="s">
        <v>154</v>
      </c>
      <c r="H16" s="84">
        <v>0.95</v>
      </c>
      <c r="I16" s="77">
        <v>15</v>
      </c>
      <c r="J16" s="77"/>
      <c r="K16" s="92">
        <v>15</v>
      </c>
      <c r="L16" s="92"/>
      <c r="M16" s="77"/>
      <c r="N16" s="77"/>
      <c r="R16" s="101"/>
    </row>
    <row r="17" s="2" customFormat="1" ht="20.1" customHeight="1" spans="1:18">
      <c r="A17" s="76"/>
      <c r="B17" s="85"/>
      <c r="C17" s="77" t="s">
        <v>158</v>
      </c>
      <c r="D17" s="86" t="s">
        <v>159</v>
      </c>
      <c r="E17" s="86"/>
      <c r="F17" s="86"/>
      <c r="G17" s="83">
        <v>1</v>
      </c>
      <c r="H17" s="80">
        <v>1</v>
      </c>
      <c r="I17" s="95">
        <v>15</v>
      </c>
      <c r="J17" s="95"/>
      <c r="K17" s="96">
        <v>15</v>
      </c>
      <c r="L17" s="96"/>
      <c r="M17" s="77"/>
      <c r="N17" s="77"/>
      <c r="R17" s="101"/>
    </row>
    <row r="18" s="2" customFormat="1" ht="20.1" customHeight="1" spans="1:18">
      <c r="A18" s="76"/>
      <c r="B18" s="78" t="s">
        <v>160</v>
      </c>
      <c r="C18" s="78" t="s">
        <v>160</v>
      </c>
      <c r="D18" s="86" t="s">
        <v>161</v>
      </c>
      <c r="E18" s="86"/>
      <c r="F18" s="86"/>
      <c r="G18" s="83">
        <v>1</v>
      </c>
      <c r="H18" s="80">
        <v>0.95</v>
      </c>
      <c r="I18" s="95">
        <v>10</v>
      </c>
      <c r="J18" s="95"/>
      <c r="K18" s="96">
        <v>10</v>
      </c>
      <c r="L18" s="96"/>
      <c r="M18" s="97"/>
      <c r="N18" s="97"/>
      <c r="O18" s="93"/>
      <c r="R18" s="101"/>
    </row>
    <row r="19" s="2" customFormat="1" ht="20.1" customHeight="1" spans="1:18">
      <c r="A19" s="87" t="s">
        <v>162</v>
      </c>
      <c r="B19" s="88"/>
      <c r="C19" s="88"/>
      <c r="D19" s="88"/>
      <c r="E19" s="88"/>
      <c r="F19" s="88"/>
      <c r="G19" s="88"/>
      <c r="H19" s="89"/>
      <c r="I19" s="98">
        <f>SUM(I13:I18)+J6</f>
        <v>100</v>
      </c>
      <c r="J19" s="98"/>
      <c r="K19" s="99">
        <f>SUM(K13:K18)+N6</f>
        <v>97.3</v>
      </c>
      <c r="L19" s="99"/>
      <c r="M19" s="100"/>
      <c r="N19" s="100"/>
      <c r="R19" s="104"/>
    </row>
    <row r="20" s="2" customFormat="1" ht="20.1" customHeight="1" spans="1:14">
      <c r="A20" s="30" t="s">
        <v>163</v>
      </c>
      <c r="B20" s="31" t="s">
        <v>164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46"/>
    </row>
    <row r="21" s="2" customFormat="1" ht="20.1" customHeight="1" spans="1:14">
      <c r="A21" s="90" t="s">
        <v>165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="2" customFormat="1" ht="43.5" customHeight="1" spans="1:14">
      <c r="A22" s="33" t="s">
        <v>166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="2" customFormat="1" ht="30" customHeight="1" spans="1:14">
      <c r="A23" s="33" t="s">
        <v>167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ht="15.95" customHeight="1"/>
  </sheetData>
  <mergeCells count="7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A19:H19"/>
    <mergeCell ref="I19:J19"/>
    <mergeCell ref="K19:L19"/>
    <mergeCell ref="M19:N19"/>
    <mergeCell ref="B20:N20"/>
    <mergeCell ref="A21:N21"/>
    <mergeCell ref="A22:N22"/>
    <mergeCell ref="A23:N23"/>
    <mergeCell ref="A10:A11"/>
    <mergeCell ref="A12:A18"/>
    <mergeCell ref="B13:B15"/>
    <mergeCell ref="B16:B17"/>
    <mergeCell ref="E4:E5"/>
    <mergeCell ref="N4:N5"/>
    <mergeCell ref="A4:B9"/>
    <mergeCell ref="F4:G5"/>
    <mergeCell ref="H4:I5"/>
    <mergeCell ref="J4:K5"/>
    <mergeCell ref="L4:M5"/>
    <mergeCell ref="C4:D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opLeftCell="C1" workbookViewId="0">
      <selection activeCell="A1" sqref="A1:L1"/>
    </sheetView>
  </sheetViews>
  <sheetFormatPr defaultColWidth="9" defaultRowHeight="20.1" customHeight="1" outlineLevelRow="5"/>
  <cols>
    <col min="1" max="1" width="5.75" style="51" customWidth="1"/>
    <col min="2" max="2" width="27" customWidth="1"/>
    <col min="3" max="3" width="27.25" customWidth="1"/>
    <col min="4" max="4" width="11.25" customWidth="1"/>
    <col min="5" max="5" width="13.5" customWidth="1"/>
    <col min="6" max="6" width="10.875" customWidth="1"/>
    <col min="7" max="7" width="10.375" customWidth="1"/>
    <col min="8" max="8" width="11.5" customWidth="1"/>
    <col min="9" max="9" width="15.5" customWidth="1"/>
    <col min="10" max="10" width="11.125" customWidth="1"/>
    <col min="11" max="11" width="10" customWidth="1"/>
    <col min="12" max="12" width="9.625" customWidth="1"/>
  </cols>
  <sheetData>
    <row r="1" ht="45" customHeight="1" spans="1:12">
      <c r="A1" s="52" t="s">
        <v>168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="50" customFormat="1" customHeight="1" spans="1:12">
      <c r="A2" s="53" t="s">
        <v>117</v>
      </c>
      <c r="B2" s="54" t="s">
        <v>169</v>
      </c>
      <c r="C2" s="55" t="s">
        <v>119</v>
      </c>
      <c r="D2" s="56" t="s">
        <v>170</v>
      </c>
      <c r="E2" s="57"/>
      <c r="F2" s="57"/>
      <c r="G2" s="57"/>
      <c r="H2" s="57"/>
      <c r="I2" s="57"/>
      <c r="J2" s="59"/>
      <c r="K2" s="53" t="s">
        <v>121</v>
      </c>
      <c r="L2" s="53" t="s">
        <v>122</v>
      </c>
    </row>
    <row r="3" s="50" customFormat="1" customHeight="1" spans="1:12">
      <c r="A3" s="58"/>
      <c r="B3" s="54"/>
      <c r="C3" s="55"/>
      <c r="D3" s="56" t="s">
        <v>16</v>
      </c>
      <c r="E3" s="57"/>
      <c r="F3" s="57"/>
      <c r="G3" s="57"/>
      <c r="H3" s="59"/>
      <c r="I3" s="69" t="s">
        <v>123</v>
      </c>
      <c r="J3" s="69" t="s">
        <v>124</v>
      </c>
      <c r="K3" s="58"/>
      <c r="L3" s="58"/>
    </row>
    <row r="4" s="50" customFormat="1" customHeight="1" spans="1:12">
      <c r="A4" s="60"/>
      <c r="B4" s="54"/>
      <c r="C4" s="55"/>
      <c r="D4" s="55" t="s">
        <v>125</v>
      </c>
      <c r="E4" s="54" t="s">
        <v>171</v>
      </c>
      <c r="F4" s="54" t="s">
        <v>172</v>
      </c>
      <c r="G4" s="54" t="s">
        <v>173</v>
      </c>
      <c r="H4" s="54" t="s">
        <v>128</v>
      </c>
      <c r="I4" s="70"/>
      <c r="J4" s="60"/>
      <c r="K4" s="60"/>
      <c r="L4" s="58"/>
    </row>
    <row r="5" s="2" customFormat="1" customHeight="1" spans="1:12">
      <c r="A5" s="61">
        <v>1</v>
      </c>
      <c r="B5" s="62" t="s">
        <v>174</v>
      </c>
      <c r="C5" s="63" t="s">
        <v>13</v>
      </c>
      <c r="D5" s="64">
        <v>336</v>
      </c>
      <c r="E5" s="65">
        <v>336</v>
      </c>
      <c r="F5" s="65">
        <v>0</v>
      </c>
      <c r="G5" s="65">
        <v>0</v>
      </c>
      <c r="H5" s="65">
        <v>0</v>
      </c>
      <c r="I5" s="65">
        <v>329</v>
      </c>
      <c r="J5" s="71">
        <f>I5/D5</f>
        <v>0.979166666666667</v>
      </c>
      <c r="K5" s="72">
        <v>97.84</v>
      </c>
      <c r="L5" s="61" t="s">
        <v>23</v>
      </c>
    </row>
    <row r="6" s="2" customFormat="1" customHeight="1" spans="1:12">
      <c r="A6" s="66" t="s">
        <v>130</v>
      </c>
      <c r="B6" s="67"/>
      <c r="C6" s="68"/>
      <c r="D6" s="65">
        <f>D5</f>
        <v>336</v>
      </c>
      <c r="E6" s="65">
        <v>336</v>
      </c>
      <c r="F6" s="65">
        <v>0</v>
      </c>
      <c r="G6" s="65">
        <v>0</v>
      </c>
      <c r="H6" s="65">
        <v>0</v>
      </c>
      <c r="I6" s="65">
        <v>329</v>
      </c>
      <c r="J6" s="71">
        <f>I6/D6</f>
        <v>0.979166666666667</v>
      </c>
      <c r="K6" s="73" t="s">
        <v>23</v>
      </c>
      <c r="L6" s="61" t="s">
        <v>23</v>
      </c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selection activeCell="H18" sqref="H18"/>
    </sheetView>
  </sheetViews>
  <sheetFormatPr defaultColWidth="9" defaultRowHeight="20.1" customHeight="1"/>
  <cols>
    <col min="1" max="1" width="14.125" customWidth="1"/>
    <col min="2" max="2" width="11.375" customWidth="1"/>
    <col min="3" max="3" width="16.5" customWidth="1"/>
    <col min="4" max="4" width="3.75" customWidth="1"/>
    <col min="5" max="5" width="19.5" customWidth="1"/>
    <col min="6" max="6" width="2.25" customWidth="1"/>
    <col min="7" max="7" width="14.5" customWidth="1"/>
    <col min="8" max="8" width="13.875" customWidth="1"/>
    <col min="9" max="9" width="7.875" customWidth="1"/>
    <col min="10" max="10" width="5" customWidth="1"/>
    <col min="11" max="11" width="10.875" customWidth="1"/>
    <col min="12" max="12" width="1" customWidth="1"/>
    <col min="13" max="13" width="12.375" customWidth="1"/>
    <col min="14" max="14" width="9.75" customWidth="1"/>
  </cols>
  <sheetData>
    <row r="1" ht="48" customHeight="1" spans="1:14">
      <c r="A1" s="3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customHeight="1" spans="1:14">
      <c r="A2" s="4" t="s">
        <v>169</v>
      </c>
      <c r="B2" s="4"/>
      <c r="C2" s="5" t="s">
        <v>174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customHeight="1" spans="1:14">
      <c r="A3" s="4" t="s">
        <v>176</v>
      </c>
      <c r="B3" s="4"/>
      <c r="C3" s="4" t="s">
        <v>177</v>
      </c>
      <c r="D3" s="4"/>
      <c r="E3" s="4"/>
      <c r="F3" s="4"/>
      <c r="G3" s="4"/>
      <c r="H3" s="6" t="s">
        <v>132</v>
      </c>
      <c r="I3" s="6"/>
      <c r="J3" s="4" t="s">
        <v>13</v>
      </c>
      <c r="K3" s="4"/>
      <c r="L3" s="4"/>
      <c r="M3" s="4"/>
      <c r="N3" s="4"/>
    </row>
    <row r="4" s="1" customFormat="1" customHeight="1" spans="1:14">
      <c r="A4" s="4" t="s">
        <v>120</v>
      </c>
      <c r="B4" s="4"/>
      <c r="C4" s="4"/>
      <c r="D4" s="4"/>
      <c r="E4" s="4" t="s">
        <v>15</v>
      </c>
      <c r="F4" s="4" t="s">
        <v>133</v>
      </c>
      <c r="G4" s="4"/>
      <c r="H4" s="4" t="s">
        <v>134</v>
      </c>
      <c r="I4" s="4"/>
      <c r="J4" s="4" t="s">
        <v>19</v>
      </c>
      <c r="K4" s="4"/>
      <c r="L4" s="4" t="s">
        <v>135</v>
      </c>
      <c r="M4" s="4"/>
      <c r="N4" s="4" t="s">
        <v>20</v>
      </c>
    </row>
    <row r="5" s="1" customFormat="1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customHeight="1" spans="1:14">
      <c r="A6" s="4"/>
      <c r="B6" s="4"/>
      <c r="C6" s="7" t="s">
        <v>136</v>
      </c>
      <c r="D6" s="7"/>
      <c r="E6" s="8">
        <f>E7+E8+E9+E10</f>
        <v>336</v>
      </c>
      <c r="F6" s="8">
        <f>F7+F8+F9+F10</f>
        <v>336</v>
      </c>
      <c r="G6" s="8"/>
      <c r="H6" s="8">
        <f>H7+H8+H9+H10</f>
        <v>329</v>
      </c>
      <c r="I6" s="8"/>
      <c r="J6" s="4">
        <v>10</v>
      </c>
      <c r="K6" s="4"/>
      <c r="L6" s="34">
        <f>H6/F6</f>
        <v>0.979166666666667</v>
      </c>
      <c r="M6" s="34"/>
      <c r="N6" s="35">
        <f>L6*J6</f>
        <v>9.79166666666667</v>
      </c>
    </row>
    <row r="7" s="1" customFormat="1" customHeight="1" spans="1:14">
      <c r="A7" s="4"/>
      <c r="B7" s="4"/>
      <c r="C7" s="4" t="s">
        <v>178</v>
      </c>
      <c r="D7" s="4"/>
      <c r="E7" s="9">
        <v>336</v>
      </c>
      <c r="F7" s="8">
        <v>336</v>
      </c>
      <c r="G7" s="8"/>
      <c r="H7" s="8">
        <v>329</v>
      </c>
      <c r="I7" s="8"/>
      <c r="J7" s="4" t="s">
        <v>23</v>
      </c>
      <c r="K7" s="4"/>
      <c r="L7" s="4" t="s">
        <v>23</v>
      </c>
      <c r="M7" s="4"/>
      <c r="N7" s="4" t="s">
        <v>23</v>
      </c>
    </row>
    <row r="8" s="1" customFormat="1" customHeight="1" spans="1:14">
      <c r="A8" s="4"/>
      <c r="B8" s="4"/>
      <c r="C8" s="10" t="s">
        <v>179</v>
      </c>
      <c r="D8" s="11"/>
      <c r="E8" s="8">
        <v>0</v>
      </c>
      <c r="F8" s="12">
        <v>0</v>
      </c>
      <c r="G8" s="13"/>
      <c r="H8" s="12">
        <v>0</v>
      </c>
      <c r="I8" s="13"/>
      <c r="J8" s="4" t="s">
        <v>23</v>
      </c>
      <c r="K8" s="4"/>
      <c r="L8" s="4" t="s">
        <v>23</v>
      </c>
      <c r="M8" s="4"/>
      <c r="N8" s="4" t="s">
        <v>23</v>
      </c>
    </row>
    <row r="9" s="1" customFormat="1" customHeight="1" spans="1:14">
      <c r="A9" s="4"/>
      <c r="B9" s="4"/>
      <c r="C9" s="4" t="s">
        <v>180</v>
      </c>
      <c r="D9" s="4"/>
      <c r="E9" s="8">
        <v>0</v>
      </c>
      <c r="F9" s="8">
        <v>0</v>
      </c>
      <c r="G9" s="8"/>
      <c r="H9" s="8">
        <v>0</v>
      </c>
      <c r="I9" s="8"/>
      <c r="J9" s="4" t="s">
        <v>23</v>
      </c>
      <c r="K9" s="4"/>
      <c r="L9" s="4" t="s">
        <v>23</v>
      </c>
      <c r="M9" s="4"/>
      <c r="N9" s="4" t="s">
        <v>23</v>
      </c>
    </row>
    <row r="10" s="1" customFormat="1" customHeight="1" spans="1:14">
      <c r="A10" s="4"/>
      <c r="B10" s="4"/>
      <c r="C10" s="4" t="s">
        <v>181</v>
      </c>
      <c r="D10" s="4"/>
      <c r="E10" s="8">
        <v>0</v>
      </c>
      <c r="F10" s="8">
        <v>0</v>
      </c>
      <c r="G10" s="8"/>
      <c r="H10" s="8">
        <v>0</v>
      </c>
      <c r="I10" s="8"/>
      <c r="J10" s="4" t="s">
        <v>23</v>
      </c>
      <c r="K10" s="4"/>
      <c r="L10" s="4" t="s">
        <v>23</v>
      </c>
      <c r="M10" s="4"/>
      <c r="N10" s="4" t="s">
        <v>23</v>
      </c>
    </row>
    <row r="11" s="1" customFormat="1" customHeight="1" spans="1:14">
      <c r="A11" s="4" t="s">
        <v>140</v>
      </c>
      <c r="B11" s="4" t="s">
        <v>26</v>
      </c>
      <c r="C11" s="4"/>
      <c r="D11" s="4"/>
      <c r="E11" s="4"/>
      <c r="F11" s="4"/>
      <c r="G11" s="4"/>
      <c r="H11" s="4" t="s">
        <v>141</v>
      </c>
      <c r="I11" s="4"/>
      <c r="J11" s="4"/>
      <c r="K11" s="4"/>
      <c r="L11" s="4"/>
      <c r="M11" s="4"/>
      <c r="N11" s="4"/>
    </row>
    <row r="12" s="1" customFormat="1" ht="54.75" customHeight="1" spans="1:14">
      <c r="A12" s="4"/>
      <c r="B12" s="14" t="s">
        <v>182</v>
      </c>
      <c r="C12" s="14"/>
      <c r="D12" s="14"/>
      <c r="E12" s="14"/>
      <c r="F12" s="14"/>
      <c r="G12" s="14"/>
      <c r="H12" s="14" t="s">
        <v>183</v>
      </c>
      <c r="I12" s="14"/>
      <c r="J12" s="14"/>
      <c r="K12" s="14"/>
      <c r="L12" s="14"/>
      <c r="M12" s="14"/>
      <c r="N12" s="14"/>
    </row>
    <row r="13" s="1" customFormat="1" customHeight="1" spans="1:14">
      <c r="A13" s="15" t="s">
        <v>144</v>
      </c>
      <c r="B13" s="4" t="s">
        <v>37</v>
      </c>
      <c r="C13" s="4" t="s">
        <v>38</v>
      </c>
      <c r="D13" s="4" t="s">
        <v>39</v>
      </c>
      <c r="E13" s="4"/>
      <c r="F13" s="4"/>
      <c r="G13" s="4" t="s">
        <v>40</v>
      </c>
      <c r="H13" s="4" t="s">
        <v>41</v>
      </c>
      <c r="I13" s="4" t="s">
        <v>19</v>
      </c>
      <c r="J13" s="4"/>
      <c r="K13" s="4" t="s">
        <v>20</v>
      </c>
      <c r="L13" s="4"/>
      <c r="M13" s="4" t="s">
        <v>42</v>
      </c>
      <c r="N13" s="4"/>
    </row>
    <row r="14" s="1" customFormat="1" customHeight="1" spans="1:18">
      <c r="A14" s="15"/>
      <c r="B14" s="16" t="s">
        <v>145</v>
      </c>
      <c r="C14" s="4" t="s">
        <v>146</v>
      </c>
      <c r="D14" s="17" t="s">
        <v>184</v>
      </c>
      <c r="E14" s="17"/>
      <c r="F14" s="17"/>
      <c r="G14" s="18" t="s">
        <v>185</v>
      </c>
      <c r="H14" s="166" t="s">
        <v>186</v>
      </c>
      <c r="I14" s="36">
        <v>13</v>
      </c>
      <c r="J14" s="37"/>
      <c r="K14" s="36">
        <v>13</v>
      </c>
      <c r="L14" s="37"/>
      <c r="M14" s="4"/>
      <c r="N14" s="4"/>
      <c r="R14" s="47"/>
    </row>
    <row r="15" s="1" customFormat="1" customHeight="1" spans="1:18">
      <c r="A15" s="15"/>
      <c r="B15" s="20"/>
      <c r="C15" s="4" t="s">
        <v>150</v>
      </c>
      <c r="D15" s="17" t="s">
        <v>161</v>
      </c>
      <c r="E15" s="17"/>
      <c r="F15" s="17"/>
      <c r="G15" s="21">
        <v>1</v>
      </c>
      <c r="H15" s="22">
        <v>0.9</v>
      </c>
      <c r="I15" s="36">
        <v>12</v>
      </c>
      <c r="J15" s="37"/>
      <c r="K15" s="36">
        <v>12</v>
      </c>
      <c r="L15" s="37"/>
      <c r="M15" s="36"/>
      <c r="N15" s="37"/>
      <c r="R15" s="47"/>
    </row>
    <row r="16" s="1" customFormat="1" ht="62.25" customHeight="1" spans="1:18">
      <c r="A16" s="15"/>
      <c r="B16" s="20"/>
      <c r="C16" s="4" t="s">
        <v>152</v>
      </c>
      <c r="D16" s="17" t="s">
        <v>187</v>
      </c>
      <c r="E16" s="17"/>
      <c r="F16" s="17"/>
      <c r="G16" s="167" t="s">
        <v>154</v>
      </c>
      <c r="H16" s="22">
        <v>0.85</v>
      </c>
      <c r="I16" s="36">
        <v>13</v>
      </c>
      <c r="J16" s="37"/>
      <c r="K16" s="38">
        <f>I16*H16</f>
        <v>11.05</v>
      </c>
      <c r="L16" s="39"/>
      <c r="M16" s="40" t="s">
        <v>188</v>
      </c>
      <c r="N16" s="41"/>
      <c r="R16" s="48"/>
    </row>
    <row r="17" s="1" customFormat="1" customHeight="1" spans="1:18">
      <c r="A17" s="15"/>
      <c r="B17" s="23"/>
      <c r="C17" s="4" t="s">
        <v>189</v>
      </c>
      <c r="D17" s="17" t="s">
        <v>59</v>
      </c>
      <c r="E17" s="17"/>
      <c r="F17" s="17"/>
      <c r="G17" s="167" t="s">
        <v>190</v>
      </c>
      <c r="H17" s="21">
        <v>1</v>
      </c>
      <c r="I17" s="36">
        <v>12</v>
      </c>
      <c r="J17" s="37"/>
      <c r="K17" s="36">
        <v>12</v>
      </c>
      <c r="L17" s="37"/>
      <c r="M17" s="36"/>
      <c r="N17" s="37"/>
      <c r="R17" s="47"/>
    </row>
    <row r="18" s="1" customFormat="1" customHeight="1" spans="1:18">
      <c r="A18" s="15"/>
      <c r="B18" s="16" t="s">
        <v>191</v>
      </c>
      <c r="C18" s="4" t="s">
        <v>156</v>
      </c>
      <c r="D18" s="17" t="s">
        <v>157</v>
      </c>
      <c r="E18" s="17"/>
      <c r="F18" s="17"/>
      <c r="G18" s="168" t="s">
        <v>154</v>
      </c>
      <c r="H18" s="25">
        <v>0.95</v>
      </c>
      <c r="I18" s="36">
        <v>15</v>
      </c>
      <c r="J18" s="37"/>
      <c r="K18" s="42">
        <v>15</v>
      </c>
      <c r="L18" s="37"/>
      <c r="M18" s="4"/>
      <c r="N18" s="4"/>
      <c r="R18" s="47"/>
    </row>
    <row r="19" s="1" customFormat="1" customHeight="1" spans="1:18">
      <c r="A19" s="15"/>
      <c r="B19" s="20"/>
      <c r="C19" s="4" t="s">
        <v>158</v>
      </c>
      <c r="D19" s="17" t="s">
        <v>192</v>
      </c>
      <c r="E19" s="17"/>
      <c r="F19" s="17"/>
      <c r="G19" s="169" t="s">
        <v>57</v>
      </c>
      <c r="H19" s="27">
        <v>1</v>
      </c>
      <c r="I19" s="36">
        <v>15</v>
      </c>
      <c r="J19" s="37"/>
      <c r="K19" s="36">
        <v>15</v>
      </c>
      <c r="L19" s="37"/>
      <c r="M19" s="36"/>
      <c r="N19" s="37"/>
      <c r="R19" s="47"/>
    </row>
    <row r="20" s="1" customFormat="1" customHeight="1" spans="1:18">
      <c r="A20" s="15"/>
      <c r="B20" s="4" t="s">
        <v>160</v>
      </c>
      <c r="C20" s="4" t="s">
        <v>160</v>
      </c>
      <c r="D20" s="28" t="s">
        <v>193</v>
      </c>
      <c r="E20" s="17"/>
      <c r="F20" s="17"/>
      <c r="G20" s="27">
        <v>1</v>
      </c>
      <c r="H20" s="27">
        <v>1</v>
      </c>
      <c r="I20" s="42">
        <v>10</v>
      </c>
      <c r="J20" s="37"/>
      <c r="K20" s="42">
        <v>10</v>
      </c>
      <c r="L20" s="37"/>
      <c r="M20" s="4"/>
      <c r="N20" s="4"/>
      <c r="R20" s="47"/>
    </row>
    <row r="21" s="1" customFormat="1" customHeight="1" spans="1:18">
      <c r="A21" s="29" t="s">
        <v>162</v>
      </c>
      <c r="B21" s="29"/>
      <c r="C21" s="29"/>
      <c r="D21" s="29"/>
      <c r="E21" s="29"/>
      <c r="F21" s="29"/>
      <c r="G21" s="29"/>
      <c r="H21" s="29"/>
      <c r="I21" s="43">
        <f>SUM(I14:J20)+J6</f>
        <v>100</v>
      </c>
      <c r="J21" s="43"/>
      <c r="K21" s="44">
        <f>SUM(K14:L20)+N6</f>
        <v>97.8416666666667</v>
      </c>
      <c r="L21" s="44"/>
      <c r="M21" s="45"/>
      <c r="N21" s="45"/>
      <c r="R21" s="49"/>
    </row>
    <row r="22" s="2" customFormat="1" customHeight="1" spans="1:14">
      <c r="A22" s="30" t="s">
        <v>163</v>
      </c>
      <c r="B22" s="31" t="s">
        <v>164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46"/>
    </row>
    <row r="23" s="2" customFormat="1" customHeight="1" spans="1:14">
      <c r="A23" s="33" t="s">
        <v>194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="2" customFormat="1" ht="35.25" customHeight="1" spans="1:14">
      <c r="A24" s="33" t="s">
        <v>195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="2" customFormat="1" ht="35.25" customHeight="1" spans="1:14">
      <c r="A25" s="33" t="s">
        <v>196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="2" customFormat="1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1:A12"/>
    <mergeCell ref="A13:A20"/>
    <mergeCell ref="B14:B17"/>
    <mergeCell ref="B18:B19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部门整体支出绩效自评表</vt:lpstr>
      <vt:lpstr>部门预算项目支出绩效自评结果汇总表</vt:lpstr>
      <vt:lpstr>业务费（本级）项目支出绩效自评表</vt:lpstr>
      <vt:lpstr>省对市县转移支付绩效自评结果汇总表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2020-03-13T02:25:00Z</cp:lastPrinted>
  <dcterms:modified xsi:type="dcterms:W3CDTF">2022-03-11T01:47:10Z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22C65AA05F484DD7AE688FFCEC82AAD5</vt:lpwstr>
  </property>
</Properties>
</file>