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45" windowHeight="12945" tabRatio="989" activeTab="1"/>
  </bookViews>
  <sheets>
    <sheet name="封面" sheetId="10" r:id="rId1"/>
    <sheet name="省级部门（单位）整体支出绩效自评表" sheetId="4" r:id="rId2"/>
    <sheet name="中央政法纪检监察转移支付资金" sheetId="3" r:id="rId3"/>
    <sheet name="业务费" sheetId="2" r:id="rId4"/>
    <sheet name=" 办公用房租赁费" sheetId="13" r:id="rId5"/>
  </sheets>
  <calcPr calcId="144525"/>
</workbook>
</file>

<file path=xl/sharedStrings.xml><?xml version="1.0" encoding="utf-8"?>
<sst xmlns="http://schemas.openxmlformats.org/spreadsheetml/2006/main" count="383" uniqueCount="199">
  <si>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</si>
  <si>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</si>
  <si>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编报部门（单位公章）：兰州市中级人民法院</t>
  </si>
  <si>
    <t xml:space="preserve">                                 编报日期：2023年2月</t>
  </si>
  <si>
    <t xml:space="preserve">                                 联系人及电话：岳悦 0931-8563161  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</si>
  <si>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兰州市中级人民法院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</si>
  <si>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</si>
  <si>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</si>
  <si>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</si>
  <si>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</si>
  <si>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</si>
  <si>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</si>
  <si>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</si>
  <si>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</si>
  <si>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</si>
  <si>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</si>
  <si>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其中：基本支出</t>
  </si>
  <si>
    <t>—</t>
  </si>
  <si>
    <t xml:space="preserve">        项目支出</t>
  </si>
  <si>
    <t>年度总体绩效目标完成情况</t>
  </si>
  <si>
    <t>预期目标</t>
  </si>
  <si>
    <t>目标实际完成情况</t>
  </si>
  <si>
    <t>目标1：我院致力发挥做好审判执行工作，依法惩处各类犯罪，保证当年案件审判优质高效完成，维护社会稳定。</t>
  </si>
  <si>
    <t>目标1完成情况：我院积极受理受理刑事案件572件，审结507件；受理民商事案件7250件，审结5725件；受理行政案件293件，审结246件；受理执行案件2894件，执结1996件；法定审限内结案率95.94%。</t>
  </si>
  <si>
    <t>目标2：按计划完成装备购置及办公用房租赁工作，为法院审判业务工作的顺利开展提供保障。</t>
  </si>
  <si>
    <t>目标2完成情况：我院完成70%装备购置工作，装备质量验收合格率100%；完成办公用房租赁工作，租赁办公用房面积638.95平方米，房屋租赁及时性、租赁过程合规性、成本控制在在预算范围内。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</si>
  <si>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</si>
  <si>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</si>
  <si>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</si>
  <si>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</si>
  <si>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</si>
  <si>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</si>
  <si>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</si>
  <si>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</si>
  <si>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</si>
  <si>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</si>
  <si>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</si>
  <si>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</si>
  <si>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偏差原因：因疫情影响2022年部分项目未能按时招标进行。改进措施：加快项目实施进度，提高资金执行率。</t>
  </si>
  <si>
    <t>“三公经费”控制率</t>
  </si>
  <si>
    <t>≤100%</t>
  </si>
  <si>
    <t>偏差原因：因疫情影响，2022年公务用车运行费及公务接待费支出减少。改进措施：合理性、规范使用财政资金。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</si>
  <si>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</si>
  <si>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</si>
  <si>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</si>
  <si>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</si>
  <si>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</si>
  <si>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</si>
  <si>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</si>
  <si>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</si>
  <si>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</si>
  <si>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</si>
  <si>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</si>
  <si>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</si>
  <si>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</si>
  <si>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</si>
  <si>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</si>
  <si>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</si>
  <si>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</si>
  <si>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产出数量指标1—民商事案件结案率</t>
  </si>
  <si>
    <t>&gt;=75%</t>
  </si>
  <si>
    <t>产出数量指标2—行政案件结案率</t>
  </si>
  <si>
    <t>产出数量指标3—刑事案件结案率</t>
  </si>
  <si>
    <t>&gt;=80%</t>
  </si>
  <si>
    <t>产出数量指标4—装备购置工作完成率</t>
  </si>
  <si>
    <t>偏差原因：因受疫情影响部分项目未能及时采购。改进措施：加快装备采购进度，提高效能。</t>
  </si>
  <si>
    <t>产出质量指标1—再审审查率</t>
  </si>
  <si>
    <t>≤5%</t>
  </si>
  <si>
    <t>偏差原因：指标设置偏高。改进措施：根据往年指标完成情况及本年度工作计划合理设置目标值。</t>
  </si>
  <si>
    <t>产出质量指标3—采购装备质量验收合格率</t>
  </si>
  <si>
    <t>产出时效指标2—装备购置完成及时性</t>
  </si>
  <si>
    <t>及时</t>
  </si>
  <si>
    <t>产出成本指标—成本控制情况</t>
  </si>
  <si>
    <t>在预算范围内</t>
  </si>
  <si>
    <t>部门效果目标</t>
  </si>
  <si>
    <t>经济效益指标1—执行标的到位率</t>
  </si>
  <si>
    <t>&gt;=10%</t>
  </si>
  <si>
    <t>社会效益指标1—民商事案件调解成功率</t>
  </si>
  <si>
    <t>&gt;=50%</t>
  </si>
  <si>
    <t>社会效益指标2—当场立案率</t>
  </si>
  <si>
    <t>&gt;=90%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</si>
  <si>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</si>
  <si>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</si>
  <si>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</si>
  <si>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</si>
  <si>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</si>
  <si>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</si>
  <si>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</si>
  <si>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</si>
  <si>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较完备</t>
  </si>
  <si>
    <t>人力资源建设</t>
  </si>
  <si>
    <t>人员培训机制完备性</t>
  </si>
  <si>
    <t>档案管理</t>
  </si>
  <si>
    <t>档案管理完备性</t>
  </si>
  <si>
    <t>完备</t>
  </si>
  <si>
    <t>服务对象满意度</t>
  </si>
  <si>
    <t>社会公众满意度</t>
  </si>
  <si>
    <t>&gt;=85%</t>
  </si>
  <si>
    <t>合    计</t>
  </si>
  <si>
    <t>其他需要说明的问题：无。</t>
  </si>
  <si>
    <t>2022年度省对市县转移支付绩效自评表</t>
  </si>
  <si>
    <t>转移支付名称</t>
  </si>
  <si>
    <t xml:space="preserve"> 中央政法纪检监察转移支付资金</t>
  </si>
  <si>
    <t>省级主管部门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</si>
  <si>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</si>
  <si>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</si>
  <si>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</si>
  <si>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</si>
  <si>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</si>
  <si>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</si>
  <si>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</si>
  <si>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其中：中央资金</t>
  </si>
  <si>
    <t xml:space="preserve">      省级资金</t>
  </si>
  <si>
    <t xml:space="preserve">      市县资金</t>
  </si>
  <si>
    <t xml:space="preserve">      其他资金</t>
  </si>
  <si>
    <t>年度总体目标</t>
  </si>
  <si>
    <t>实际完成情况</t>
  </si>
  <si>
    <t>进一步加快法院信息化建设和科技法庭建设，购买桌面云系统、办公文印系统、敏感案件管理系统、自助立案查询一体机、兰州两级法院互联网庭审系统等信息软件系统，完成存储扩容系统的升级工作，在提高提高工作效率的同时为人民群众提供同质化服务。</t>
  </si>
  <si>
    <t>为进一步加快法院信息化建设和科技法庭建设，购置桌面云系统、办公文印系统、敏感案件管理系统、自助立案查询一体机、兰州两级法院互联网庭审系统等信息软件系统，完成存储扩容系统的升级工作，提高了工作效率，促进了审判体系和审判能力现代化。</t>
  </si>
  <si>
    <t>绩效指标</t>
  </si>
  <si>
    <t>产出指标</t>
  </si>
  <si>
    <t>数量指标</t>
  </si>
  <si>
    <t>采购工作完成率</t>
  </si>
  <si>
    <t>偏差原因为：因2022年全年中有近半年的时间受疫情影响无法正常开展采购工作，故完成率低于目标值。</t>
  </si>
  <si>
    <t>结案率</t>
  </si>
  <si>
    <t>网络运维工作完成率</t>
  </si>
  <si>
    <t>信息系统省级工作完成率</t>
  </si>
  <si>
    <t>100%</t>
  </si>
  <si>
    <t>质量指标</t>
  </si>
  <si>
    <t>采购装备质量验收合格率</t>
  </si>
  <si>
    <t>网络运维工作验收结果</t>
  </si>
  <si>
    <t>合格</t>
  </si>
  <si>
    <t>再审审查率</t>
  </si>
  <si>
    <t>&lt;=5%</t>
  </si>
  <si>
    <t>偏差原因：指标设置不合理。改进措施：提高指标设置准确性、合理性。</t>
  </si>
  <si>
    <t>时效指标</t>
  </si>
  <si>
    <t>采购及时性</t>
  </si>
  <si>
    <t>法定审限内结案率</t>
  </si>
  <si>
    <t>网络运维工作完成及时性</t>
  </si>
  <si>
    <t>信息化项目完成及时性</t>
  </si>
  <si>
    <t>成本指标</t>
  </si>
  <si>
    <t>成本控制情况</t>
  </si>
  <si>
    <t>效益指标</t>
  </si>
  <si>
    <t>社会效益指标</t>
  </si>
  <si>
    <t>民商事案件调解撤诉率</t>
  </si>
  <si>
    <t>&gt;=15%</t>
  </si>
  <si>
    <t>有效保障审判服务</t>
  </si>
  <si>
    <t>有效</t>
  </si>
  <si>
    <t>可持续影响指标</t>
  </si>
  <si>
    <t>案件评审机制健全性</t>
  </si>
  <si>
    <t>系统运维机制健全性</t>
  </si>
  <si>
    <t>满意度指标</t>
  </si>
  <si>
    <t>服务对象满意度指标</t>
  </si>
  <si>
    <t>法院工作人员满意度</t>
  </si>
  <si>
    <t>88%</t>
  </si>
  <si>
    <t>89.5%</t>
  </si>
  <si>
    <t>总分</t>
  </si>
  <si>
    <t>说明</t>
  </si>
  <si>
    <t>无。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</si>
  <si>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兰州市中级人民法院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</si>
  <si>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</si>
  <si>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全省法院业务费</t>
  </si>
  <si>
    <t>主管部门</t>
  </si>
  <si>
    <t>其中：当年财政拨款</t>
  </si>
  <si>
    <t xml:space="preserve">      上年结转资金</t>
  </si>
  <si>
    <t xml:space="preserve">  其他资金</t>
  </si>
  <si>
    <t>1、确保本年度受理案件和审判案件工作顺利完成，结案率达到85%，执结率达到70%，再审审查率控制在5%及以下，执行案件终本合格率达到100%，法定审限内结案率达到85%。      
2、完成计划开展的各类培训，以促进司法队伍业务水平能力提高，为促进案件审理及法院各项事业运转提供有力保障      
3、为了改善我院办公环境，有效提高行政办事效率、为我省知识产权保护提供有力的司法服务和保障，2022年我院将租赁办公用房，共计建筑面积638.95平方米，年租金613392元，以确保2022年度我院工作的正常开展。</t>
  </si>
  <si>
    <t>1、积极受理并完成民商事案件、行政案件工作、执行案件以及刑事案件案件的审判工作，确保本年度受理案件和审判案件工作顺利完成，执结率达到75.63%，再审审查率控制在2%以下，执行案件终本合格率达到100%，法定审限内结案率达到95.94%。      
2、完成计划开展的各类培训，促进司法队伍业务水平能力提高，为促进案件审理及法院各项事业运转提供有力保障。      
3、改善我院办公环境，有效提高行政办事效率、为我省知识产权保护提供有力的司法服务和保障。</t>
  </si>
  <si>
    <t>民商事案件结案率</t>
  </si>
  <si>
    <t>培训工作完成率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</si>
  <si>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因2022年全年中有近半年的时间受疫情影响无法正常开展培训工作，故完成率低于目标值。
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下年度我院将积极组织开展业务培训，促进司法队伍业务水平能力提高。</t>
    </r>
  </si>
  <si>
    <t>刑事案件结案率</t>
  </si>
  <si>
    <t>行政案件结案率</t>
  </si>
  <si>
    <t>执结率</t>
  </si>
  <si>
    <t>&gt;=70%</t>
  </si>
  <si>
    <t>培训考核通过率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</si>
  <si>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指标设置不合理。
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提高指标设置准确性、合理性。</t>
    </r>
  </si>
  <si>
    <t>执行案件终本合格率</t>
  </si>
  <si>
    <t>培训工作完成及时性</t>
  </si>
  <si>
    <t>经济效益指标</t>
  </si>
  <si>
    <t>执行标的到位率</t>
  </si>
  <si>
    <t>当场立案率</t>
  </si>
  <si>
    <t>95%</t>
  </si>
  <si>
    <t>15.26%</t>
  </si>
  <si>
    <t>培训考核机制健全性</t>
  </si>
  <si>
    <t>工作人员满意度</t>
  </si>
  <si>
    <t xml:space="preserve"> 办公用房租赁费</t>
  </si>
  <si>
    <t>为了改善我院办公环境，有效提高行政办事效率、为我省知识产权保护提供有力的司法服务和保障，2022年我院将租赁办公用房，共计建筑面积638.95平方米，年租金613392元，以确保2022年度我院工作的正常开展。</t>
  </si>
  <si>
    <t>办公用房租赁费主要用于租赁办公用房，共计建筑面积638.95 平方米，确保知识产权法庭满足正常审判需求，为我省知识产权保护提供有力的司法服务和保障</t>
  </si>
  <si>
    <t>租赁办公用房面积</t>
  </si>
  <si>
    <t>=638.95平方米</t>
  </si>
  <si>
    <t>638.95平方米</t>
  </si>
  <si>
    <t>租赁过程合规性</t>
  </si>
  <si>
    <t>合规</t>
  </si>
  <si>
    <t>房屋租赁及时性</t>
  </si>
  <si>
    <t>提高法院办案工作效率</t>
  </si>
  <si>
    <t>提高</t>
  </si>
  <si>
    <t>有效保障办公需求</t>
  </si>
  <si>
    <t>有效保障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</si>
</sst>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7" applyNumberFormat="0" applyAlignment="0" applyProtection="0">
      <alignment vertical="center"/>
    </xf>
    <xf numFmtId="0" fontId="31" fillId="11" borderId="23" applyNumberFormat="0" applyAlignment="0" applyProtection="0">
      <alignment vertical="center"/>
    </xf>
    <xf numFmtId="0" fontId="32" fillId="12" borderId="2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11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0" fontId="11" fillId="0" borderId="2" xfId="11" applyNumberFormat="1" applyFont="1" applyFill="1" applyBorder="1" applyAlignment="1">
      <alignment horizontal="center" vertical="center" wrapText="1"/>
    </xf>
    <xf numFmtId="10" fontId="11" fillId="0" borderId="3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5" xfId="0" applyNumberFormat="1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2" xfId="11" applyNumberFormat="1" applyFont="1" applyFill="1" applyBorder="1" applyAlignment="1">
      <alignment horizontal="center" vertical="center" wrapText="1"/>
    </xf>
    <xf numFmtId="10" fontId="5" fillId="0" borderId="3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70" zoomScaleNormal="70" topLeftCell="A2" workbookViewId="0">
      <selection activeCell="P2" sqref="P2"/>
    </sheetView>
  </sheetViews>
  <sheetFormatPr defaultColWidth="9" defaultRowHeight="13.5"/>
  <cols>
    <col min="1" max="1" width="181.375" customWidth="1"/>
  </cols>
  <sheetData>
    <row r="1" ht="45" customHeight="1" spans="1:1">
      <c r="A1" s="123" t="s">
        <v>0</v>
      </c>
    </row>
    <row r="2" ht="149.25" customHeight="1" spans="1:11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ht="51" customHeight="1" spans="1:11">
      <c r="A3" s="126"/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ht="51" customHeight="1" spans="1:11">
      <c r="A4" s="126"/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ht="51" customHeight="1" spans="1:11">
      <c r="A5" s="127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ht="51" customHeight="1" spans="1:11">
      <c r="A6" s="127" t="s">
        <v>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ht="51" customHeight="1" spans="1:11">
      <c r="A7" s="128" t="s">
        <v>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="122" customFormat="1" ht="27" customHeight="1" spans="1:1">
      <c r="A8" s="129"/>
    </row>
    <row r="9" s="122" customFormat="1" ht="27" customHeight="1"/>
    <row r="10" s="122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tabSelected="1" zoomScale="75" zoomScaleNormal="75" workbookViewId="0">
      <selection activeCell="D30" sqref="D30"/>
    </sheetView>
  </sheetViews>
  <sheetFormatPr defaultColWidth="11" defaultRowHeight="14.25"/>
  <cols>
    <col min="1" max="1" width="16.3666666666667" style="62" customWidth="1"/>
    <col min="2" max="2" width="16.8583333333333" style="62" customWidth="1"/>
    <col min="3" max="3" width="23.625" style="62" customWidth="1"/>
    <col min="4" max="4" width="29.2583333333333" style="62" customWidth="1"/>
    <col min="5" max="5" width="14" style="62" customWidth="1"/>
    <col min="6" max="6" width="14.2583333333333" style="62" customWidth="1"/>
    <col min="7" max="7" width="13.2583333333333" style="62" customWidth="1"/>
    <col min="8" max="8" width="11.875" style="62" customWidth="1"/>
    <col min="9" max="9" width="23.7916666666667" style="62" customWidth="1"/>
    <col min="10" max="10" width="10.075" style="62" customWidth="1"/>
    <col min="11" max="16378" width="11" style="62"/>
    <col min="16379" max="16384" width="11" style="63"/>
  </cols>
  <sheetData>
    <row r="1" s="62" customFormat="1" ht="64.5" customHeight="1" spans="1:9">
      <c r="A1" s="64" t="s">
        <v>5</v>
      </c>
      <c r="B1" s="64"/>
      <c r="C1" s="64"/>
      <c r="D1" s="64"/>
      <c r="E1" s="64"/>
      <c r="F1" s="64"/>
      <c r="G1" s="64"/>
      <c r="H1" s="64"/>
      <c r="I1" s="64"/>
    </row>
    <row r="2" s="62" customFormat="1" ht="30" customHeight="1" spans="1:9">
      <c r="A2" s="65" t="s">
        <v>6</v>
      </c>
      <c r="B2" s="66" t="s">
        <v>7</v>
      </c>
      <c r="C2" s="67"/>
      <c r="D2" s="67"/>
      <c r="E2" s="67"/>
      <c r="F2" s="67"/>
      <c r="G2" s="67"/>
      <c r="H2" s="67"/>
      <c r="I2" s="117"/>
    </row>
    <row r="3" s="62" customFormat="1" ht="26.25" customHeight="1" spans="1:9">
      <c r="A3" s="68" t="s">
        <v>8</v>
      </c>
      <c r="B3" s="69"/>
      <c r="C3" s="69" t="s">
        <v>9</v>
      </c>
      <c r="D3" s="70" t="s">
        <v>10</v>
      </c>
      <c r="E3" s="71" t="s">
        <v>11</v>
      </c>
      <c r="F3" s="72" t="s">
        <v>12</v>
      </c>
      <c r="G3" s="73"/>
      <c r="H3" s="74" t="s">
        <v>13</v>
      </c>
      <c r="I3" s="118" t="s">
        <v>14</v>
      </c>
    </row>
    <row r="4" s="62" customFormat="1" ht="23.25" customHeight="1" spans="1:9">
      <c r="A4" s="75"/>
      <c r="B4" s="76" t="s">
        <v>15</v>
      </c>
      <c r="C4" s="77">
        <v>10372.83</v>
      </c>
      <c r="D4" s="78">
        <v>15307.4</v>
      </c>
      <c r="E4" s="78">
        <v>13056.1</v>
      </c>
      <c r="F4" s="79">
        <f>E4/D4</f>
        <v>0.85292734233116</v>
      </c>
      <c r="G4" s="80"/>
      <c r="H4" s="74">
        <v>10</v>
      </c>
      <c r="I4" s="119">
        <f>H4*F4</f>
        <v>8.5292734233116</v>
      </c>
    </row>
    <row r="5" s="62" customFormat="1" ht="23.25" customHeight="1" spans="1:9">
      <c r="A5" s="75"/>
      <c r="B5" s="81" t="s">
        <v>16</v>
      </c>
      <c r="C5" s="82">
        <v>7832.83</v>
      </c>
      <c r="D5" s="83">
        <v>11674.56</v>
      </c>
      <c r="E5" s="83">
        <v>10494.34</v>
      </c>
      <c r="F5" s="84">
        <f>E5/D5</f>
        <v>0.898906682564482</v>
      </c>
      <c r="G5" s="85"/>
      <c r="H5" s="86" t="s">
        <v>17</v>
      </c>
      <c r="I5" s="86" t="s">
        <v>17</v>
      </c>
    </row>
    <row r="6" s="62" customFormat="1" ht="23.25" customHeight="1" spans="1:9">
      <c r="A6" s="87"/>
      <c r="B6" s="81" t="s">
        <v>18</v>
      </c>
      <c r="C6" s="82">
        <v>2540</v>
      </c>
      <c r="D6" s="83">
        <f>(31530000+4798443.52)/10000</f>
        <v>3632.844352</v>
      </c>
      <c r="E6" s="83">
        <f>25617601.25/10000</f>
        <v>2561.760125</v>
      </c>
      <c r="F6" s="84">
        <f>E6/D6</f>
        <v>0.705166496767104</v>
      </c>
      <c r="G6" s="85"/>
      <c r="H6" s="86" t="s">
        <v>17</v>
      </c>
      <c r="I6" s="86" t="s">
        <v>17</v>
      </c>
    </row>
    <row r="7" s="62" customFormat="1" ht="23.25" customHeight="1" spans="1:9">
      <c r="A7" s="69" t="s">
        <v>19</v>
      </c>
      <c r="B7" s="68" t="s">
        <v>20</v>
      </c>
      <c r="C7" s="68"/>
      <c r="D7" s="68"/>
      <c r="E7" s="69" t="s">
        <v>21</v>
      </c>
      <c r="F7" s="69"/>
      <c r="G7" s="69"/>
      <c r="H7" s="69"/>
      <c r="I7" s="69"/>
    </row>
    <row r="8" s="62" customFormat="1" ht="46" customHeight="1" spans="1:9">
      <c r="A8" s="72"/>
      <c r="B8" s="81" t="s">
        <v>22</v>
      </c>
      <c r="C8" s="81"/>
      <c r="D8" s="81"/>
      <c r="E8" s="88" t="s">
        <v>23</v>
      </c>
      <c r="F8" s="88"/>
      <c r="G8" s="88"/>
      <c r="H8" s="88"/>
      <c r="I8" s="120"/>
    </row>
    <row r="9" s="62" customFormat="1" ht="46" customHeight="1" spans="1:9">
      <c r="A9" s="72"/>
      <c r="B9" s="81" t="s">
        <v>24</v>
      </c>
      <c r="C9" s="81"/>
      <c r="D9" s="81"/>
      <c r="E9" s="88" t="s">
        <v>25</v>
      </c>
      <c r="F9" s="88"/>
      <c r="G9" s="88"/>
      <c r="H9" s="88"/>
      <c r="I9" s="120"/>
    </row>
    <row r="10" s="62" customFormat="1" ht="23.25" customHeight="1" spans="1:9">
      <c r="A10" s="89" t="s">
        <v>26</v>
      </c>
      <c r="B10" s="70" t="s">
        <v>27</v>
      </c>
      <c r="C10" s="90" t="s">
        <v>28</v>
      </c>
      <c r="D10" s="71" t="s">
        <v>29</v>
      </c>
      <c r="E10" s="69" t="s">
        <v>30</v>
      </c>
      <c r="F10" s="69" t="s">
        <v>31</v>
      </c>
      <c r="G10" s="69" t="s">
        <v>13</v>
      </c>
      <c r="H10" s="69" t="s">
        <v>14</v>
      </c>
      <c r="I10" s="69" t="s">
        <v>32</v>
      </c>
    </row>
    <row r="11" s="62" customFormat="1" ht="23.25" customHeight="1" spans="1:9">
      <c r="A11" s="89"/>
      <c r="B11" s="91" t="s">
        <v>33</v>
      </c>
      <c r="C11" s="92" t="s">
        <v>34</v>
      </c>
      <c r="D11" s="93" t="s">
        <v>35</v>
      </c>
      <c r="E11" s="94" t="s">
        <v>36</v>
      </c>
      <c r="F11" s="95">
        <f>F5</f>
        <v>0.898906682564482</v>
      </c>
      <c r="G11" s="96">
        <v>2.7</v>
      </c>
      <c r="H11" s="96">
        <v>2.7</v>
      </c>
      <c r="I11" s="94"/>
    </row>
    <row r="12" s="62" customFormat="1" ht="23.25" customHeight="1" spans="1:9">
      <c r="A12" s="89"/>
      <c r="B12" s="97"/>
      <c r="C12" s="98"/>
      <c r="D12" s="93" t="s">
        <v>37</v>
      </c>
      <c r="E12" s="94" t="s">
        <v>36</v>
      </c>
      <c r="F12" s="95">
        <f>F6</f>
        <v>0.705166496767104</v>
      </c>
      <c r="G12" s="96">
        <v>2.7</v>
      </c>
      <c r="H12" s="96">
        <v>1.9</v>
      </c>
      <c r="I12" s="94" t="s">
        <v>38</v>
      </c>
    </row>
    <row r="13" s="62" customFormat="1" ht="23.25" customHeight="1" spans="1:9">
      <c r="A13" s="89"/>
      <c r="B13" s="97"/>
      <c r="C13" s="98"/>
      <c r="D13" s="93" t="s">
        <v>39</v>
      </c>
      <c r="E13" s="94" t="s">
        <v>40</v>
      </c>
      <c r="F13" s="95">
        <v>0.878</v>
      </c>
      <c r="G13" s="96">
        <v>2.7</v>
      </c>
      <c r="H13" s="96">
        <v>2.37</v>
      </c>
      <c r="I13" s="94" t="s">
        <v>41</v>
      </c>
    </row>
    <row r="14" s="62" customFormat="1" ht="23.25" customHeight="1" spans="1:9">
      <c r="A14" s="89"/>
      <c r="B14" s="97"/>
      <c r="C14" s="99"/>
      <c r="D14" s="93" t="s">
        <v>42</v>
      </c>
      <c r="E14" s="94" t="s">
        <v>43</v>
      </c>
      <c r="F14" s="95">
        <v>1.1722</v>
      </c>
      <c r="G14" s="96">
        <v>2.7</v>
      </c>
      <c r="H14" s="96">
        <v>2.7</v>
      </c>
      <c r="I14" s="94"/>
    </row>
    <row r="15" s="62" customFormat="1" ht="23.25" customHeight="1" spans="1:9">
      <c r="A15" s="89"/>
      <c r="B15" s="97"/>
      <c r="C15" s="100" t="s">
        <v>44</v>
      </c>
      <c r="D15" s="93" t="s">
        <v>45</v>
      </c>
      <c r="E15" s="76" t="s">
        <v>46</v>
      </c>
      <c r="F15" s="12">
        <v>1</v>
      </c>
      <c r="G15" s="96">
        <v>2.7</v>
      </c>
      <c r="H15" s="96">
        <v>2.7</v>
      </c>
      <c r="I15" s="76"/>
    </row>
    <row r="16" s="62" customFormat="1" ht="23.25" customHeight="1" spans="1:9">
      <c r="A16" s="89"/>
      <c r="B16" s="97"/>
      <c r="C16" s="99"/>
      <c r="D16" s="93" t="s">
        <v>47</v>
      </c>
      <c r="E16" s="76" t="s">
        <v>48</v>
      </c>
      <c r="F16" s="12">
        <v>1</v>
      </c>
      <c r="G16" s="96">
        <v>2.7</v>
      </c>
      <c r="H16" s="96">
        <v>2.7</v>
      </c>
      <c r="I16" s="76"/>
    </row>
    <row r="17" s="62" customFormat="1" ht="23.25" customHeight="1" spans="1:9">
      <c r="A17" s="89"/>
      <c r="B17" s="97"/>
      <c r="C17" s="101" t="s">
        <v>49</v>
      </c>
      <c r="D17" s="93" t="s">
        <v>50</v>
      </c>
      <c r="E17" s="76" t="s">
        <v>48</v>
      </c>
      <c r="F17" s="12">
        <v>1</v>
      </c>
      <c r="G17" s="96">
        <v>2.7</v>
      </c>
      <c r="H17" s="96">
        <v>2.7</v>
      </c>
      <c r="I17" s="76"/>
    </row>
    <row r="18" s="62" customFormat="1" ht="23.25" customHeight="1" spans="1:9">
      <c r="A18" s="89"/>
      <c r="B18" s="97"/>
      <c r="C18" s="102" t="s">
        <v>51</v>
      </c>
      <c r="D18" s="93" t="s">
        <v>52</v>
      </c>
      <c r="E18" s="76" t="s">
        <v>48</v>
      </c>
      <c r="F18" s="12">
        <v>1</v>
      </c>
      <c r="G18" s="96">
        <v>2.7</v>
      </c>
      <c r="H18" s="96">
        <v>2.7</v>
      </c>
      <c r="I18" s="76"/>
    </row>
    <row r="19" s="62" customFormat="1" ht="23.25" customHeight="1" spans="1:9">
      <c r="A19" s="89"/>
      <c r="B19" s="97"/>
      <c r="C19" s="102" t="s">
        <v>53</v>
      </c>
      <c r="D19" s="93" t="s">
        <v>54</v>
      </c>
      <c r="E19" s="94" t="s">
        <v>40</v>
      </c>
      <c r="F19" s="95">
        <v>0.9425</v>
      </c>
      <c r="G19" s="96">
        <v>2.7</v>
      </c>
      <c r="H19" s="96">
        <v>2.7</v>
      </c>
      <c r="I19" s="94"/>
    </row>
    <row r="20" s="62" customFormat="1" ht="23.25" customHeight="1" spans="1:9">
      <c r="A20" s="89"/>
      <c r="B20" s="103"/>
      <c r="C20" s="102" t="s">
        <v>55</v>
      </c>
      <c r="D20" s="93" t="s">
        <v>56</v>
      </c>
      <c r="E20" s="76" t="s">
        <v>46</v>
      </c>
      <c r="F20" s="12">
        <v>1</v>
      </c>
      <c r="G20" s="96">
        <v>2.7</v>
      </c>
      <c r="H20" s="96">
        <v>2.7</v>
      </c>
      <c r="I20" s="76"/>
    </row>
    <row r="21" s="62" customFormat="1" ht="23.25" customHeight="1" spans="1:9">
      <c r="A21" s="89"/>
      <c r="B21" s="104" t="s">
        <v>57</v>
      </c>
      <c r="C21" s="105" t="s">
        <v>58</v>
      </c>
      <c r="D21" s="93" t="s">
        <v>59</v>
      </c>
      <c r="E21" s="76" t="s">
        <v>60</v>
      </c>
      <c r="F21" s="95">
        <v>0.7897</v>
      </c>
      <c r="G21" s="96">
        <v>3.95</v>
      </c>
      <c r="H21" s="96">
        <f>G21</f>
        <v>3.95</v>
      </c>
      <c r="I21" s="76"/>
    </row>
    <row r="22" s="62" customFormat="1" ht="23.25" customHeight="1" spans="1:9">
      <c r="A22" s="89"/>
      <c r="B22" s="106"/>
      <c r="C22" s="107"/>
      <c r="D22" s="93" t="s">
        <v>61</v>
      </c>
      <c r="E22" s="76" t="s">
        <v>60</v>
      </c>
      <c r="F22" s="95">
        <v>0.8396</v>
      </c>
      <c r="G22" s="96">
        <v>3.85</v>
      </c>
      <c r="H22" s="96">
        <v>3.85</v>
      </c>
      <c r="I22" s="76"/>
    </row>
    <row r="23" s="62" customFormat="1" ht="23.25" customHeight="1" spans="1:9">
      <c r="A23" s="89"/>
      <c r="B23" s="106"/>
      <c r="C23" s="107"/>
      <c r="D23" s="93" t="s">
        <v>62</v>
      </c>
      <c r="E23" s="76" t="s">
        <v>63</v>
      </c>
      <c r="F23" s="95">
        <v>0.8864</v>
      </c>
      <c r="G23" s="96">
        <v>3.85</v>
      </c>
      <c r="H23" s="96">
        <v>3.85</v>
      </c>
      <c r="I23" s="76"/>
    </row>
    <row r="24" s="62" customFormat="1" ht="23.25" customHeight="1" spans="1:9">
      <c r="A24" s="89"/>
      <c r="B24" s="106"/>
      <c r="C24" s="107"/>
      <c r="D24" s="93" t="s">
        <v>64</v>
      </c>
      <c r="E24" s="76" t="s">
        <v>36</v>
      </c>
      <c r="F24" s="12">
        <v>0.7</v>
      </c>
      <c r="G24" s="96">
        <v>3.85</v>
      </c>
      <c r="H24" s="96">
        <v>2.69</v>
      </c>
      <c r="I24" s="76" t="s">
        <v>65</v>
      </c>
    </row>
    <row r="25" s="62" customFormat="1" ht="23.25" customHeight="1" spans="1:9">
      <c r="A25" s="89"/>
      <c r="B25" s="106"/>
      <c r="C25" s="107"/>
      <c r="D25" s="93" t="s">
        <v>66</v>
      </c>
      <c r="E25" s="76" t="s">
        <v>67</v>
      </c>
      <c r="F25" s="95">
        <v>0.0165</v>
      </c>
      <c r="G25" s="96">
        <v>3.85</v>
      </c>
      <c r="H25" s="96">
        <v>0.06</v>
      </c>
      <c r="I25" s="76" t="s">
        <v>68</v>
      </c>
    </row>
    <row r="26" s="62" customFormat="1" ht="23.25" customHeight="1" spans="1:9">
      <c r="A26" s="89"/>
      <c r="B26" s="106"/>
      <c r="C26" s="107"/>
      <c r="D26" s="93" t="s">
        <v>69</v>
      </c>
      <c r="E26" s="76" t="s">
        <v>36</v>
      </c>
      <c r="F26" s="12">
        <v>1</v>
      </c>
      <c r="G26" s="96">
        <v>3.85</v>
      </c>
      <c r="H26" s="96">
        <v>3.85</v>
      </c>
      <c r="I26" s="76"/>
    </row>
    <row r="27" s="62" customFormat="1" ht="23.25" customHeight="1" spans="1:9">
      <c r="A27" s="89"/>
      <c r="B27" s="106"/>
      <c r="C27" s="107"/>
      <c r="D27" s="93" t="s">
        <v>70</v>
      </c>
      <c r="E27" s="76" t="s">
        <v>71</v>
      </c>
      <c r="F27" s="12">
        <v>0.7</v>
      </c>
      <c r="G27" s="96">
        <v>3.85</v>
      </c>
      <c r="H27" s="96">
        <v>2.69</v>
      </c>
      <c r="I27" s="76" t="s">
        <v>65</v>
      </c>
    </row>
    <row r="28" s="62" customFormat="1" ht="23.25" customHeight="1" spans="1:9">
      <c r="A28" s="89"/>
      <c r="B28" s="106"/>
      <c r="C28" s="108"/>
      <c r="D28" s="93" t="s">
        <v>72</v>
      </c>
      <c r="E28" s="76" t="s">
        <v>73</v>
      </c>
      <c r="F28" s="12">
        <v>1</v>
      </c>
      <c r="G28" s="96">
        <v>3.85</v>
      </c>
      <c r="H28" s="96">
        <v>3.85</v>
      </c>
      <c r="I28" s="76"/>
    </row>
    <row r="29" s="62" customFormat="1" ht="23.25" customHeight="1" spans="1:9">
      <c r="A29" s="89"/>
      <c r="B29" s="106"/>
      <c r="C29" s="89" t="s">
        <v>74</v>
      </c>
      <c r="D29" s="93" t="s">
        <v>75</v>
      </c>
      <c r="E29" s="76" t="s">
        <v>76</v>
      </c>
      <c r="F29" s="95">
        <v>0.1037</v>
      </c>
      <c r="G29" s="96">
        <v>3.85</v>
      </c>
      <c r="H29" s="96">
        <v>3.85</v>
      </c>
      <c r="I29" s="76"/>
    </row>
    <row r="30" s="62" customFormat="1" ht="23.25" customHeight="1" spans="1:9">
      <c r="A30" s="89"/>
      <c r="B30" s="106"/>
      <c r="C30" s="89"/>
      <c r="D30" s="93" t="s">
        <v>77</v>
      </c>
      <c r="E30" s="76" t="s">
        <v>78</v>
      </c>
      <c r="F30" s="95">
        <v>0.5627</v>
      </c>
      <c r="G30" s="96">
        <v>3.85</v>
      </c>
      <c r="H30" s="96">
        <v>3.85</v>
      </c>
      <c r="I30" s="76"/>
    </row>
    <row r="31" s="62" customFormat="1" ht="23.25" customHeight="1" spans="1:9">
      <c r="A31" s="89"/>
      <c r="B31" s="106"/>
      <c r="C31" s="89"/>
      <c r="D31" s="93" t="s">
        <v>79</v>
      </c>
      <c r="E31" s="76" t="s">
        <v>80</v>
      </c>
      <c r="F31" s="12">
        <v>0.95</v>
      </c>
      <c r="G31" s="96">
        <v>3.85</v>
      </c>
      <c r="H31" s="96">
        <v>3.85</v>
      </c>
      <c r="I31" s="76"/>
    </row>
    <row r="32" s="62" customFormat="1" ht="23.25" customHeight="1" spans="1:9">
      <c r="A32" s="89"/>
      <c r="B32" s="106"/>
      <c r="C32" s="92" t="s">
        <v>81</v>
      </c>
      <c r="D32" s="109" t="s">
        <v>82</v>
      </c>
      <c r="E32" s="76" t="s">
        <v>83</v>
      </c>
      <c r="F32" s="12">
        <v>1</v>
      </c>
      <c r="G32" s="96">
        <v>3.85</v>
      </c>
      <c r="H32" s="96">
        <v>3.85</v>
      </c>
      <c r="I32" s="76"/>
    </row>
    <row r="33" s="62" customFormat="1" ht="23.25" customHeight="1" spans="1:9">
      <c r="A33" s="89"/>
      <c r="B33" s="110"/>
      <c r="C33" s="99"/>
      <c r="D33" s="109" t="s">
        <v>84</v>
      </c>
      <c r="E33" s="76" t="s">
        <v>85</v>
      </c>
      <c r="F33" s="12">
        <v>1</v>
      </c>
      <c r="G33" s="96">
        <v>3.85</v>
      </c>
      <c r="H33" s="96">
        <v>3.85</v>
      </c>
      <c r="I33" s="76"/>
    </row>
    <row r="34" s="62" customFormat="1" ht="23.25" customHeight="1" spans="1:9">
      <c r="A34" s="89"/>
      <c r="B34" s="111" t="s">
        <v>86</v>
      </c>
      <c r="C34" s="101" t="s">
        <v>87</v>
      </c>
      <c r="D34" s="93" t="s">
        <v>88</v>
      </c>
      <c r="E34" s="76" t="s">
        <v>89</v>
      </c>
      <c r="F34" s="12">
        <v>1</v>
      </c>
      <c r="G34" s="96">
        <v>3</v>
      </c>
      <c r="H34" s="96">
        <v>3</v>
      </c>
      <c r="I34" s="76"/>
    </row>
    <row r="35" s="62" customFormat="1" ht="23.25" customHeight="1" spans="1:9">
      <c r="A35" s="89"/>
      <c r="B35" s="97"/>
      <c r="C35" s="102" t="s">
        <v>90</v>
      </c>
      <c r="D35" s="93" t="s">
        <v>91</v>
      </c>
      <c r="E35" s="76" t="s">
        <v>89</v>
      </c>
      <c r="F35" s="12">
        <v>1</v>
      </c>
      <c r="G35" s="96">
        <v>3</v>
      </c>
      <c r="H35" s="96">
        <v>3</v>
      </c>
      <c r="I35" s="76"/>
    </row>
    <row r="36" s="62" customFormat="1" ht="23.25" customHeight="1" spans="1:9">
      <c r="A36" s="89"/>
      <c r="B36" s="97"/>
      <c r="C36" s="92" t="s">
        <v>92</v>
      </c>
      <c r="D36" s="112" t="s">
        <v>93</v>
      </c>
      <c r="E36" s="76" t="s">
        <v>94</v>
      </c>
      <c r="F36" s="12">
        <v>1</v>
      </c>
      <c r="G36" s="96">
        <v>3</v>
      </c>
      <c r="H36" s="96">
        <v>3</v>
      </c>
      <c r="I36" s="76"/>
    </row>
    <row r="37" s="62" customFormat="1" ht="23.25" customHeight="1" spans="1:9">
      <c r="A37" s="89"/>
      <c r="B37" s="89" t="s">
        <v>95</v>
      </c>
      <c r="C37" s="105" t="s">
        <v>95</v>
      </c>
      <c r="D37" s="112" t="s">
        <v>96</v>
      </c>
      <c r="E37" s="76" t="s">
        <v>97</v>
      </c>
      <c r="F37" s="95">
        <v>0.895</v>
      </c>
      <c r="G37" s="96">
        <v>3.85</v>
      </c>
      <c r="H37" s="96">
        <v>3.85</v>
      </c>
      <c r="I37" s="76"/>
    </row>
    <row r="38" s="62" customFormat="1" ht="23.25" customHeight="1" spans="1:9">
      <c r="A38" s="72" t="s">
        <v>98</v>
      </c>
      <c r="B38" s="113"/>
      <c r="C38" s="113"/>
      <c r="D38" s="113"/>
      <c r="E38" s="113"/>
      <c r="F38" s="113"/>
      <c r="G38" s="69">
        <f>SUM(G11:G37)+H4</f>
        <v>100</v>
      </c>
      <c r="H38" s="114">
        <f>SUM(H11:H37)+I4</f>
        <v>91.2892734233116</v>
      </c>
      <c r="I38" s="76"/>
    </row>
    <row r="39" s="62" customFormat="1" ht="23.25" customHeight="1" spans="1:9">
      <c r="A39" s="115" t="s">
        <v>99</v>
      </c>
      <c r="B39" s="116"/>
      <c r="C39" s="116"/>
      <c r="D39" s="116"/>
      <c r="E39" s="116"/>
      <c r="F39" s="116"/>
      <c r="G39" s="116"/>
      <c r="H39" s="116"/>
      <c r="I39" s="121"/>
    </row>
    <row r="40" s="62" customFormat="1" ht="13.5"/>
    <row r="41" s="62" customFormat="1" ht="13.5"/>
    <row r="42" s="62" customFormat="1" ht="13.5"/>
    <row r="43" s="62" customFormat="1" ht="13.5"/>
    <row r="44" s="62" customFormat="1" spans="16379:16381">
      <c r="XEY44" s="63"/>
      <c r="XEZ44" s="63"/>
      <c r="XFA44" s="63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38:F38"/>
    <mergeCell ref="A39:I39"/>
    <mergeCell ref="A3:A6"/>
    <mergeCell ref="A7:A9"/>
    <mergeCell ref="A10:A37"/>
    <mergeCell ref="B11:B20"/>
    <mergeCell ref="B21:B33"/>
    <mergeCell ref="B34:B36"/>
    <mergeCell ref="C11:C14"/>
    <mergeCell ref="C15:C16"/>
    <mergeCell ref="C21:C28"/>
    <mergeCell ref="C29:C31"/>
    <mergeCell ref="C32:C33"/>
  </mergeCells>
  <pageMargins left="0.75" right="0.75" top="1" bottom="1" header="0.5" footer="0.5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RowColHeaders="0" zoomScale="85" zoomScaleNormal="85" workbookViewId="0">
      <selection activeCell="H22" sqref="H22"/>
    </sheetView>
  </sheetViews>
  <sheetFormatPr defaultColWidth="9" defaultRowHeight="13.5"/>
  <cols>
    <col min="1" max="1" width="5.25833333333333" customWidth="1"/>
    <col min="3" max="3" width="9.54166666666667" customWidth="1"/>
    <col min="5" max="5" width="11.625" customWidth="1"/>
    <col min="6" max="6" width="6.25833333333333" customWidth="1"/>
    <col min="7" max="7" width="10.875" customWidth="1"/>
    <col min="8" max="8" width="10" customWidth="1"/>
    <col min="9" max="9" width="4.625" customWidth="1"/>
    <col min="10" max="10" width="3.25833333333333" customWidth="1"/>
    <col min="11" max="11" width="6.25833333333333" customWidth="1"/>
    <col min="12" max="12" width="1" customWidth="1"/>
    <col min="13" max="13" width="8.50833333333333" customWidth="1"/>
    <col min="14" max="14" width="11.5083333333333" customWidth="1"/>
    <col min="15" max="16" width="12.8166666666667"/>
  </cols>
  <sheetData>
    <row r="1" ht="57" customHeight="1" spans="1:14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101</v>
      </c>
      <c r="B2" s="2"/>
      <c r="C2" s="2" t="s">
        <v>102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103</v>
      </c>
      <c r="B3" s="2"/>
      <c r="C3" s="2" t="s">
        <v>104</v>
      </c>
      <c r="D3" s="2"/>
      <c r="E3" s="2"/>
      <c r="F3" s="2"/>
      <c r="G3" s="2"/>
      <c r="H3" s="2" t="s">
        <v>105</v>
      </c>
      <c r="I3" s="2"/>
      <c r="J3" s="2" t="s">
        <v>7</v>
      </c>
      <c r="K3" s="2"/>
      <c r="L3" s="2"/>
      <c r="M3" s="2"/>
      <c r="N3" s="2"/>
    </row>
    <row r="4" ht="15" customHeight="1" spans="1:14">
      <c r="A4" s="2" t="s">
        <v>106</v>
      </c>
      <c r="B4" s="2"/>
      <c r="C4" s="2"/>
      <c r="D4" s="2"/>
      <c r="E4" s="2" t="s">
        <v>9</v>
      </c>
      <c r="F4" s="2" t="s">
        <v>107</v>
      </c>
      <c r="G4" s="2"/>
      <c r="H4" s="2" t="s">
        <v>108</v>
      </c>
      <c r="I4" s="2"/>
      <c r="J4" s="2" t="s">
        <v>13</v>
      </c>
      <c r="K4" s="2"/>
      <c r="L4" s="2" t="s">
        <v>109</v>
      </c>
      <c r="M4" s="2"/>
      <c r="N4" s="2" t="s">
        <v>14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110</v>
      </c>
      <c r="D6" s="3"/>
      <c r="E6" s="40">
        <f>E7+E8+E9+E10</f>
        <v>2115.35</v>
      </c>
      <c r="F6" s="40">
        <f>F7</f>
        <v>2625.355515</v>
      </c>
      <c r="G6" s="40"/>
      <c r="H6" s="40">
        <f>H7</f>
        <v>1798.148794</v>
      </c>
      <c r="I6" s="40"/>
      <c r="J6" s="2">
        <v>10</v>
      </c>
      <c r="K6" s="2"/>
      <c r="L6" s="19">
        <f>H6/F6</f>
        <v>0.68491630323065</v>
      </c>
      <c r="M6" s="19"/>
      <c r="N6" s="4">
        <f>L6*J6</f>
        <v>6.8491630323065</v>
      </c>
    </row>
    <row r="7" ht="15" customHeight="1" spans="1:14">
      <c r="A7" s="2"/>
      <c r="B7" s="2"/>
      <c r="C7" s="2" t="s">
        <v>111</v>
      </c>
      <c r="D7" s="2"/>
      <c r="E7" s="40">
        <v>2115.35</v>
      </c>
      <c r="F7" s="40">
        <f>26253555.15/10000</f>
        <v>2625.355515</v>
      </c>
      <c r="G7" s="40"/>
      <c r="H7" s="40">
        <f>17981487.94/10000</f>
        <v>1798.148794</v>
      </c>
      <c r="I7" s="40"/>
      <c r="J7" s="2" t="s">
        <v>17</v>
      </c>
      <c r="K7" s="2"/>
      <c r="L7" s="19">
        <f>H7/F7</f>
        <v>0.68491630323065</v>
      </c>
      <c r="M7" s="19"/>
      <c r="N7" s="2" t="s">
        <v>17</v>
      </c>
    </row>
    <row r="8" ht="15" customHeight="1" spans="1:14">
      <c r="A8" s="2"/>
      <c r="B8" s="2"/>
      <c r="C8" s="41" t="s">
        <v>112</v>
      </c>
      <c r="D8" s="42"/>
      <c r="E8" s="4"/>
      <c r="F8" s="5"/>
      <c r="G8" s="6"/>
      <c r="H8" s="5"/>
      <c r="I8" s="6"/>
      <c r="J8" s="2" t="s">
        <v>17</v>
      </c>
      <c r="K8" s="2"/>
      <c r="L8" s="2"/>
      <c r="M8" s="2"/>
      <c r="N8" s="2" t="s">
        <v>17</v>
      </c>
    </row>
    <row r="9" ht="15" customHeight="1" spans="1:14">
      <c r="A9" s="2"/>
      <c r="B9" s="2"/>
      <c r="C9" s="2" t="s">
        <v>113</v>
      </c>
      <c r="D9" s="2"/>
      <c r="E9" s="2"/>
      <c r="F9" s="2"/>
      <c r="G9" s="2"/>
      <c r="H9" s="2"/>
      <c r="I9" s="2"/>
      <c r="J9" s="2" t="s">
        <v>17</v>
      </c>
      <c r="K9" s="2"/>
      <c r="L9" s="2"/>
      <c r="M9" s="2"/>
      <c r="N9" s="2" t="s">
        <v>17</v>
      </c>
    </row>
    <row r="10" ht="15" customHeight="1" spans="1:14">
      <c r="A10" s="2"/>
      <c r="B10" s="2"/>
      <c r="C10" s="2" t="s">
        <v>114</v>
      </c>
      <c r="D10" s="2"/>
      <c r="E10" s="2"/>
      <c r="F10" s="2"/>
      <c r="G10" s="2"/>
      <c r="H10" s="2"/>
      <c r="I10" s="2"/>
      <c r="J10" s="2" t="s">
        <v>17</v>
      </c>
      <c r="K10" s="2"/>
      <c r="L10" s="2"/>
      <c r="M10" s="2"/>
      <c r="N10" s="2" t="s">
        <v>17</v>
      </c>
    </row>
    <row r="11" ht="15" customHeight="1" spans="1:14">
      <c r="A11" s="2" t="s">
        <v>115</v>
      </c>
      <c r="B11" s="2" t="s">
        <v>20</v>
      </c>
      <c r="C11" s="2"/>
      <c r="D11" s="2"/>
      <c r="E11" s="2"/>
      <c r="F11" s="2"/>
      <c r="G11" s="2"/>
      <c r="H11" s="2" t="s">
        <v>116</v>
      </c>
      <c r="I11" s="2"/>
      <c r="J11" s="2"/>
      <c r="K11" s="2"/>
      <c r="L11" s="2"/>
      <c r="M11" s="2"/>
      <c r="N11" s="2"/>
    </row>
    <row r="12" ht="60" customHeight="1" spans="1:14">
      <c r="A12" s="2"/>
      <c r="B12" s="2" t="s">
        <v>117</v>
      </c>
      <c r="C12" s="2"/>
      <c r="D12" s="2"/>
      <c r="E12" s="2"/>
      <c r="F12" s="2"/>
      <c r="G12" s="2"/>
      <c r="H12" s="2" t="s">
        <v>118</v>
      </c>
      <c r="I12" s="2"/>
      <c r="J12" s="2"/>
      <c r="K12" s="2"/>
      <c r="L12" s="2"/>
      <c r="M12" s="2"/>
      <c r="N12" s="2"/>
    </row>
    <row r="13" ht="30.95" customHeight="1" spans="1:14">
      <c r="A13" s="43" t="s">
        <v>119</v>
      </c>
      <c r="B13" s="2" t="s">
        <v>27</v>
      </c>
      <c r="C13" s="2" t="s">
        <v>28</v>
      </c>
      <c r="D13" s="2" t="s">
        <v>29</v>
      </c>
      <c r="E13" s="2"/>
      <c r="F13" s="2"/>
      <c r="G13" s="2" t="s">
        <v>30</v>
      </c>
      <c r="H13" s="2" t="s">
        <v>31</v>
      </c>
      <c r="I13" s="2" t="s">
        <v>13</v>
      </c>
      <c r="J13" s="2"/>
      <c r="K13" s="2" t="s">
        <v>14</v>
      </c>
      <c r="L13" s="2"/>
      <c r="M13" s="2" t="s">
        <v>32</v>
      </c>
      <c r="N13" s="2"/>
    </row>
    <row r="14" ht="15" customHeight="1" spans="1:14">
      <c r="A14" s="43"/>
      <c r="B14" s="2" t="s">
        <v>120</v>
      </c>
      <c r="C14" s="44" t="s">
        <v>121</v>
      </c>
      <c r="D14" s="45" t="s">
        <v>122</v>
      </c>
      <c r="E14" s="45"/>
      <c r="F14" s="45"/>
      <c r="G14" s="46" t="s">
        <v>36</v>
      </c>
      <c r="H14" s="47">
        <v>0.7</v>
      </c>
      <c r="I14" s="46">
        <v>4.24</v>
      </c>
      <c r="J14" s="46"/>
      <c r="K14" s="46">
        <v>2.97</v>
      </c>
      <c r="L14" s="46"/>
      <c r="M14" s="2" t="s">
        <v>123</v>
      </c>
      <c r="N14" s="2"/>
    </row>
    <row r="15" ht="15" customHeight="1" spans="1:14">
      <c r="A15" s="43"/>
      <c r="B15" s="2"/>
      <c r="C15" s="48"/>
      <c r="D15" s="45" t="s">
        <v>124</v>
      </c>
      <c r="E15" s="45"/>
      <c r="F15" s="45"/>
      <c r="G15" s="46" t="s">
        <v>97</v>
      </c>
      <c r="H15" s="32">
        <v>0.777</v>
      </c>
      <c r="I15" s="46">
        <v>4.16</v>
      </c>
      <c r="J15" s="46"/>
      <c r="K15" s="46">
        <v>4.16</v>
      </c>
      <c r="L15" s="46"/>
      <c r="M15" s="2"/>
      <c r="N15" s="2"/>
    </row>
    <row r="16" ht="15" customHeight="1" spans="1:14">
      <c r="A16" s="43"/>
      <c r="B16" s="2"/>
      <c r="C16" s="48"/>
      <c r="D16" s="45" t="s">
        <v>125</v>
      </c>
      <c r="E16" s="45"/>
      <c r="F16" s="45"/>
      <c r="G16" s="46">
        <f>100%</f>
        <v>1</v>
      </c>
      <c r="H16" s="47">
        <v>1</v>
      </c>
      <c r="I16" s="46">
        <v>4.16</v>
      </c>
      <c r="J16" s="46"/>
      <c r="K16" s="46">
        <v>4.16</v>
      </c>
      <c r="L16" s="46"/>
      <c r="M16" s="2"/>
      <c r="N16" s="2"/>
    </row>
    <row r="17" ht="15" customHeight="1" spans="1:14">
      <c r="A17" s="43"/>
      <c r="B17" s="2"/>
      <c r="C17" s="49"/>
      <c r="D17" s="50" t="s">
        <v>126</v>
      </c>
      <c r="E17" s="51"/>
      <c r="F17" s="52"/>
      <c r="G17" s="46" t="s">
        <v>36</v>
      </c>
      <c r="H17" s="46" t="s">
        <v>127</v>
      </c>
      <c r="I17" s="56">
        <v>4.16</v>
      </c>
      <c r="J17" s="57"/>
      <c r="K17" s="56">
        <v>4.16</v>
      </c>
      <c r="L17" s="57"/>
      <c r="M17" s="41"/>
      <c r="N17" s="42"/>
    </row>
    <row r="18" ht="15" customHeight="1" spans="1:14">
      <c r="A18" s="43"/>
      <c r="B18" s="2"/>
      <c r="C18" s="2" t="s">
        <v>128</v>
      </c>
      <c r="D18" s="45" t="s">
        <v>129</v>
      </c>
      <c r="E18" s="45"/>
      <c r="F18" s="45"/>
      <c r="G18" s="46" t="s">
        <v>36</v>
      </c>
      <c r="H18" s="46" t="s">
        <v>127</v>
      </c>
      <c r="I18" s="46">
        <v>4.16</v>
      </c>
      <c r="J18" s="46"/>
      <c r="K18" s="46">
        <v>4.16</v>
      </c>
      <c r="L18" s="46"/>
      <c r="M18" s="2"/>
      <c r="N18" s="2"/>
    </row>
    <row r="19" ht="15" customHeight="1" spans="1:14">
      <c r="A19" s="43"/>
      <c r="B19" s="2"/>
      <c r="C19" s="2"/>
      <c r="D19" s="45" t="s">
        <v>130</v>
      </c>
      <c r="E19" s="45"/>
      <c r="F19" s="45"/>
      <c r="G19" s="46" t="s">
        <v>131</v>
      </c>
      <c r="H19" s="46" t="s">
        <v>127</v>
      </c>
      <c r="I19" s="46">
        <v>4.16</v>
      </c>
      <c r="J19" s="46"/>
      <c r="K19" s="46">
        <v>4.16</v>
      </c>
      <c r="L19" s="46"/>
      <c r="M19" s="2"/>
      <c r="N19" s="2"/>
    </row>
    <row r="20" ht="15" customHeight="1" spans="1:14">
      <c r="A20" s="43"/>
      <c r="B20" s="2"/>
      <c r="C20" s="2"/>
      <c r="D20" s="45" t="s">
        <v>132</v>
      </c>
      <c r="E20" s="45"/>
      <c r="F20" s="45"/>
      <c r="G20" s="46" t="s">
        <v>133</v>
      </c>
      <c r="H20" s="53">
        <v>0.0165</v>
      </c>
      <c r="I20" s="54">
        <v>4.16</v>
      </c>
      <c r="J20" s="54"/>
      <c r="K20" s="54">
        <v>1.37</v>
      </c>
      <c r="L20" s="54"/>
      <c r="M20" s="2" t="s">
        <v>134</v>
      </c>
      <c r="N20" s="2"/>
    </row>
    <row r="21" ht="15" customHeight="1" spans="1:14">
      <c r="A21" s="43"/>
      <c r="B21" s="2"/>
      <c r="C21" s="44" t="s">
        <v>135</v>
      </c>
      <c r="D21" s="45" t="s">
        <v>136</v>
      </c>
      <c r="E21" s="45"/>
      <c r="F21" s="45"/>
      <c r="G21" s="46" t="s">
        <v>71</v>
      </c>
      <c r="H21" s="47">
        <v>0.7</v>
      </c>
      <c r="I21" s="56">
        <v>4.16</v>
      </c>
      <c r="J21" s="57"/>
      <c r="K21" s="46">
        <v>2.91</v>
      </c>
      <c r="L21" s="46"/>
      <c r="M21" s="2" t="s">
        <v>123</v>
      </c>
      <c r="N21" s="2"/>
    </row>
    <row r="22" ht="15" customHeight="1" spans="1:14">
      <c r="A22" s="43"/>
      <c r="B22" s="2"/>
      <c r="C22" s="48"/>
      <c r="D22" s="45" t="s">
        <v>137</v>
      </c>
      <c r="E22" s="45"/>
      <c r="F22" s="45"/>
      <c r="G22" s="54" t="s">
        <v>97</v>
      </c>
      <c r="H22" s="32">
        <v>0.9594</v>
      </c>
      <c r="I22" s="58">
        <v>4.16</v>
      </c>
      <c r="J22" s="59"/>
      <c r="K22" s="54">
        <v>4.16</v>
      </c>
      <c r="L22" s="54"/>
      <c r="M22" s="2"/>
      <c r="N22" s="2"/>
    </row>
    <row r="23" ht="15" customHeight="1" spans="1:14">
      <c r="A23" s="43"/>
      <c r="B23" s="2"/>
      <c r="C23" s="48"/>
      <c r="D23" s="45" t="s">
        <v>138</v>
      </c>
      <c r="E23" s="45"/>
      <c r="F23" s="45"/>
      <c r="G23" s="46" t="s">
        <v>71</v>
      </c>
      <c r="H23" s="46" t="s">
        <v>127</v>
      </c>
      <c r="I23" s="58">
        <v>4.16</v>
      </c>
      <c r="J23" s="59"/>
      <c r="K23" s="54">
        <v>4.16</v>
      </c>
      <c r="L23" s="54"/>
      <c r="M23" s="2"/>
      <c r="N23" s="2"/>
    </row>
    <row r="24" ht="15" customHeight="1" spans="1:14">
      <c r="A24" s="43"/>
      <c r="B24" s="2"/>
      <c r="C24" s="49"/>
      <c r="D24" s="50" t="s">
        <v>139</v>
      </c>
      <c r="E24" s="51"/>
      <c r="F24" s="52"/>
      <c r="G24" s="46" t="s">
        <v>71</v>
      </c>
      <c r="H24" s="47">
        <v>0.7</v>
      </c>
      <c r="I24" s="56">
        <v>4.16</v>
      </c>
      <c r="J24" s="57"/>
      <c r="K24" s="56">
        <v>2.91</v>
      </c>
      <c r="L24" s="57"/>
      <c r="M24" s="41" t="s">
        <v>123</v>
      </c>
      <c r="N24" s="42"/>
    </row>
    <row r="25" ht="15" customHeight="1" spans="1:14">
      <c r="A25" s="43"/>
      <c r="B25" s="2"/>
      <c r="C25" s="2" t="s">
        <v>140</v>
      </c>
      <c r="D25" s="45" t="s">
        <v>141</v>
      </c>
      <c r="E25" s="45"/>
      <c r="F25" s="45"/>
      <c r="G25" s="46" t="s">
        <v>73</v>
      </c>
      <c r="H25" s="46" t="s">
        <v>127</v>
      </c>
      <c r="I25" s="46">
        <v>4.16</v>
      </c>
      <c r="J25" s="46"/>
      <c r="K25" s="46">
        <v>4.16</v>
      </c>
      <c r="L25" s="46"/>
      <c r="M25" s="2"/>
      <c r="N25" s="2"/>
    </row>
    <row r="26" ht="15" customHeight="1" spans="1:14">
      <c r="A26" s="43"/>
      <c r="B26" s="44" t="s">
        <v>142</v>
      </c>
      <c r="C26" s="2" t="s">
        <v>143</v>
      </c>
      <c r="D26" s="45" t="s">
        <v>144</v>
      </c>
      <c r="E26" s="45"/>
      <c r="F26" s="45"/>
      <c r="G26" s="46" t="s">
        <v>145</v>
      </c>
      <c r="H26" s="53">
        <v>0.1526</v>
      </c>
      <c r="I26" s="46">
        <v>7.5</v>
      </c>
      <c r="J26" s="46"/>
      <c r="K26" s="46">
        <v>7.5</v>
      </c>
      <c r="L26" s="46"/>
      <c r="M26" s="2"/>
      <c r="N26" s="2"/>
    </row>
    <row r="27" ht="15" customHeight="1" spans="1:14">
      <c r="A27" s="43"/>
      <c r="B27" s="48"/>
      <c r="C27" s="2"/>
      <c r="D27" s="45" t="s">
        <v>146</v>
      </c>
      <c r="E27" s="45"/>
      <c r="F27" s="45"/>
      <c r="G27" s="46" t="s">
        <v>147</v>
      </c>
      <c r="H27" s="46" t="s">
        <v>127</v>
      </c>
      <c r="I27" s="46">
        <v>7.5</v>
      </c>
      <c r="J27" s="46"/>
      <c r="K27" s="46">
        <v>7.5</v>
      </c>
      <c r="L27" s="46"/>
      <c r="M27" s="2"/>
      <c r="N27" s="2"/>
    </row>
    <row r="28" ht="15" customHeight="1" spans="1:14">
      <c r="A28" s="43"/>
      <c r="B28" s="48"/>
      <c r="C28" s="2" t="s">
        <v>148</v>
      </c>
      <c r="D28" s="45" t="s">
        <v>149</v>
      </c>
      <c r="E28" s="45"/>
      <c r="F28" s="45"/>
      <c r="G28" s="46" t="s">
        <v>46</v>
      </c>
      <c r="H28" s="46" t="s">
        <v>127</v>
      </c>
      <c r="I28" s="46">
        <v>7.5</v>
      </c>
      <c r="J28" s="46"/>
      <c r="K28" s="46">
        <v>7.5</v>
      </c>
      <c r="L28" s="46"/>
      <c r="M28" s="2"/>
      <c r="N28" s="2"/>
    </row>
    <row r="29" ht="15" customHeight="1" spans="1:14">
      <c r="A29" s="43"/>
      <c r="B29" s="49"/>
      <c r="C29" s="2"/>
      <c r="D29" s="45" t="s">
        <v>150</v>
      </c>
      <c r="E29" s="45"/>
      <c r="F29" s="45"/>
      <c r="G29" s="46" t="s">
        <v>46</v>
      </c>
      <c r="H29" s="46" t="s">
        <v>127</v>
      </c>
      <c r="I29" s="46">
        <v>7.5</v>
      </c>
      <c r="J29" s="46"/>
      <c r="K29" s="46">
        <v>7.5</v>
      </c>
      <c r="L29" s="46"/>
      <c r="M29" s="2"/>
      <c r="N29" s="2"/>
    </row>
    <row r="30" ht="15" customHeight="1" spans="1:14">
      <c r="A30" s="43"/>
      <c r="B30" s="2" t="s">
        <v>151</v>
      </c>
      <c r="C30" s="2" t="s">
        <v>152</v>
      </c>
      <c r="D30" s="45" t="s">
        <v>153</v>
      </c>
      <c r="E30" s="45"/>
      <c r="F30" s="45"/>
      <c r="G30" s="46" t="s">
        <v>80</v>
      </c>
      <c r="H30" s="46" t="s">
        <v>154</v>
      </c>
      <c r="I30" s="46">
        <v>5</v>
      </c>
      <c r="J30" s="46"/>
      <c r="K30" s="46">
        <v>5</v>
      </c>
      <c r="L30" s="46"/>
      <c r="M30" s="2"/>
      <c r="N30" s="2"/>
    </row>
    <row r="31" ht="15" customHeight="1" spans="1:14">
      <c r="A31" s="43"/>
      <c r="B31" s="2"/>
      <c r="C31" s="2"/>
      <c r="D31" s="45" t="s">
        <v>96</v>
      </c>
      <c r="E31" s="45"/>
      <c r="F31" s="45"/>
      <c r="G31" s="46" t="s">
        <v>97</v>
      </c>
      <c r="H31" s="46" t="s">
        <v>155</v>
      </c>
      <c r="I31" s="46">
        <v>5</v>
      </c>
      <c r="J31" s="46"/>
      <c r="K31" s="46">
        <v>5</v>
      </c>
      <c r="L31" s="46"/>
      <c r="M31" s="2"/>
      <c r="N31" s="2"/>
    </row>
    <row r="32" ht="15" customHeight="1" spans="1:14">
      <c r="A32" s="55" t="s">
        <v>156</v>
      </c>
      <c r="B32" s="55"/>
      <c r="C32" s="55"/>
      <c r="D32" s="55"/>
      <c r="E32" s="55"/>
      <c r="F32" s="55"/>
      <c r="G32" s="55"/>
      <c r="H32" s="55"/>
      <c r="I32" s="55">
        <f>SUM(I14:I31)+J6</f>
        <v>100</v>
      </c>
      <c r="J32" s="55"/>
      <c r="K32" s="60">
        <f>SUM(K14:K31)+N6</f>
        <v>90.2891630323065</v>
      </c>
      <c r="L32" s="60"/>
      <c r="M32" s="61"/>
      <c r="N32" s="61"/>
    </row>
    <row r="33" spans="1:14">
      <c r="A33" s="15" t="s">
        <v>157</v>
      </c>
      <c r="B33" s="16" t="s">
        <v>158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1"/>
    </row>
  </sheetData>
  <mergeCells count="13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11:A12"/>
    <mergeCell ref="A13:A31"/>
    <mergeCell ref="B14:B25"/>
    <mergeCell ref="B26:B29"/>
    <mergeCell ref="B30:B31"/>
    <mergeCell ref="C14:C17"/>
    <mergeCell ref="C18:C20"/>
    <mergeCell ref="C21:C24"/>
    <mergeCell ref="C26:C27"/>
    <mergeCell ref="C28:C29"/>
    <mergeCell ref="C30:C31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="85" zoomScaleNormal="85" topLeftCell="B1" workbookViewId="0">
      <selection activeCell="R22" sqref="R22"/>
    </sheetView>
  </sheetViews>
  <sheetFormatPr defaultColWidth="9" defaultRowHeight="13.5"/>
  <cols>
    <col min="1" max="1" width="5.25833333333333" customWidth="1"/>
    <col min="3" max="3" width="11.066666666666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7916666666667" customWidth="1"/>
  </cols>
  <sheetData>
    <row r="1" ht="42" customHeight="1" spans="1:14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160</v>
      </c>
      <c r="B2" s="2"/>
      <c r="C2" s="2" t="s">
        <v>161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162</v>
      </c>
      <c r="B3" s="2"/>
      <c r="C3" s="2" t="s">
        <v>104</v>
      </c>
      <c r="D3" s="2"/>
      <c r="E3" s="2"/>
      <c r="F3" s="2"/>
      <c r="G3" s="2"/>
      <c r="H3" s="2" t="s">
        <v>105</v>
      </c>
      <c r="I3" s="2"/>
      <c r="J3" s="2" t="s">
        <v>7</v>
      </c>
      <c r="K3" s="2"/>
      <c r="L3" s="2"/>
      <c r="M3" s="2"/>
      <c r="N3" s="2"/>
    </row>
    <row r="4" ht="15" customHeight="1" spans="1:14">
      <c r="A4" s="2" t="s">
        <v>106</v>
      </c>
      <c r="B4" s="2"/>
      <c r="C4" s="2"/>
      <c r="D4" s="2"/>
      <c r="E4" s="2" t="s">
        <v>9</v>
      </c>
      <c r="F4" s="2" t="s">
        <v>107</v>
      </c>
      <c r="G4" s="2"/>
      <c r="H4" s="2" t="s">
        <v>108</v>
      </c>
      <c r="I4" s="2"/>
      <c r="J4" s="2" t="s">
        <v>13</v>
      </c>
      <c r="K4" s="2"/>
      <c r="L4" s="2" t="s">
        <v>109</v>
      </c>
      <c r="M4" s="2"/>
      <c r="N4" s="2" t="s">
        <v>14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110</v>
      </c>
      <c r="D6" s="3"/>
      <c r="E6" s="4">
        <f>E7+E8</f>
        <v>843.488837</v>
      </c>
      <c r="F6" s="4">
        <f>F7+F8</f>
        <v>946.488837</v>
      </c>
      <c r="G6" s="4"/>
      <c r="H6" s="4">
        <f>H7+H8</f>
        <v>702.611331</v>
      </c>
      <c r="I6" s="4"/>
      <c r="J6" s="2">
        <v>10</v>
      </c>
      <c r="K6" s="2"/>
      <c r="L6" s="19">
        <f>H6/F6</f>
        <v>0.74233451418931</v>
      </c>
      <c r="M6" s="19"/>
      <c r="N6" s="4">
        <f>J6*L6</f>
        <v>7.4233451418931</v>
      </c>
    </row>
    <row r="7" ht="15" customHeight="1" spans="1:14">
      <c r="A7" s="2"/>
      <c r="B7" s="2"/>
      <c r="C7" s="2" t="s">
        <v>163</v>
      </c>
      <c r="D7" s="2"/>
      <c r="E7" s="4">
        <f>8270000/10000</f>
        <v>827</v>
      </c>
      <c r="F7" s="4">
        <f>9300000/10000</f>
        <v>930</v>
      </c>
      <c r="G7" s="4"/>
      <c r="H7" s="4">
        <f>6861224.94/10000</f>
        <v>686.122494</v>
      </c>
      <c r="I7" s="4"/>
      <c r="J7" s="2" t="s">
        <v>17</v>
      </c>
      <c r="K7" s="2"/>
      <c r="L7" s="19">
        <f>H7/F7</f>
        <v>0.737766122580645</v>
      </c>
      <c r="M7" s="19"/>
      <c r="N7" s="2" t="s">
        <v>17</v>
      </c>
    </row>
    <row r="8" ht="15" customHeight="1" spans="1:14">
      <c r="A8" s="2"/>
      <c r="B8" s="2"/>
      <c r="C8" s="2" t="s">
        <v>164</v>
      </c>
      <c r="D8" s="2"/>
      <c r="E8" s="4">
        <f>164888.37/10000</f>
        <v>16.488837</v>
      </c>
      <c r="F8" s="4">
        <f>164888.37/10000</f>
        <v>16.488837</v>
      </c>
      <c r="G8" s="4"/>
      <c r="H8" s="4">
        <f>E8</f>
        <v>16.488837</v>
      </c>
      <c r="I8" s="4"/>
      <c r="J8" s="2" t="s">
        <v>17</v>
      </c>
      <c r="K8" s="2"/>
      <c r="L8" s="19">
        <f>H8/F8</f>
        <v>1</v>
      </c>
      <c r="M8" s="19"/>
      <c r="N8" s="2" t="s">
        <v>17</v>
      </c>
    </row>
    <row r="9" ht="15" customHeight="1" spans="1:14">
      <c r="A9" s="2"/>
      <c r="B9" s="2"/>
      <c r="C9" s="2" t="s">
        <v>165</v>
      </c>
      <c r="D9" s="2"/>
      <c r="E9" s="2"/>
      <c r="F9" s="2"/>
      <c r="G9" s="2"/>
      <c r="H9" s="2"/>
      <c r="I9" s="2"/>
      <c r="J9" s="2" t="s">
        <v>17</v>
      </c>
      <c r="K9" s="2"/>
      <c r="L9" s="2"/>
      <c r="M9" s="2"/>
      <c r="N9" s="2" t="s">
        <v>17</v>
      </c>
    </row>
    <row r="10" ht="15" customHeight="1" spans="1:14">
      <c r="A10" s="2" t="s">
        <v>115</v>
      </c>
      <c r="B10" s="2" t="s">
        <v>20</v>
      </c>
      <c r="C10" s="2"/>
      <c r="D10" s="2"/>
      <c r="E10" s="2"/>
      <c r="F10" s="2"/>
      <c r="G10" s="2"/>
      <c r="H10" s="2" t="s">
        <v>116</v>
      </c>
      <c r="I10" s="2"/>
      <c r="J10" s="2"/>
      <c r="K10" s="2"/>
      <c r="L10" s="2"/>
      <c r="M10" s="2"/>
      <c r="N10" s="2"/>
    </row>
    <row r="11" ht="100" customHeight="1" spans="1:14">
      <c r="A11" s="2"/>
      <c r="B11" s="22" t="s">
        <v>166</v>
      </c>
      <c r="C11" s="22"/>
      <c r="D11" s="22"/>
      <c r="E11" s="22"/>
      <c r="F11" s="22"/>
      <c r="G11" s="22"/>
      <c r="H11" s="22" t="s">
        <v>167</v>
      </c>
      <c r="I11" s="22"/>
      <c r="J11" s="22"/>
      <c r="K11" s="22"/>
      <c r="L11" s="22"/>
      <c r="M11" s="22"/>
      <c r="N11" s="22"/>
    </row>
    <row r="12" ht="18.95" customHeight="1" spans="1:14">
      <c r="A12" s="8" t="s">
        <v>119</v>
      </c>
      <c r="B12" s="9" t="s">
        <v>27</v>
      </c>
      <c r="C12" s="9" t="s">
        <v>28</v>
      </c>
      <c r="D12" s="9" t="s">
        <v>29</v>
      </c>
      <c r="E12" s="9"/>
      <c r="F12" s="9"/>
      <c r="G12" s="9" t="s">
        <v>30</v>
      </c>
      <c r="H12" s="9" t="s">
        <v>31</v>
      </c>
      <c r="I12" s="9" t="s">
        <v>13</v>
      </c>
      <c r="J12" s="9"/>
      <c r="K12" s="9" t="s">
        <v>14</v>
      </c>
      <c r="L12" s="9"/>
      <c r="M12" s="9" t="s">
        <v>32</v>
      </c>
      <c r="N12" s="9"/>
    </row>
    <row r="13" ht="15" customHeight="1" spans="1:14">
      <c r="A13" s="8"/>
      <c r="B13" s="9" t="s">
        <v>120</v>
      </c>
      <c r="C13" s="23" t="s">
        <v>121</v>
      </c>
      <c r="D13" s="10" t="s">
        <v>168</v>
      </c>
      <c r="E13" s="10"/>
      <c r="F13" s="10"/>
      <c r="G13" s="11" t="s">
        <v>63</v>
      </c>
      <c r="H13" s="24">
        <v>0.7897</v>
      </c>
      <c r="I13" s="11">
        <v>4.6</v>
      </c>
      <c r="J13" s="11"/>
      <c r="K13" s="11">
        <v>4.6</v>
      </c>
      <c r="L13" s="11"/>
      <c r="M13" s="9"/>
      <c r="N13" s="9"/>
    </row>
    <row r="14" ht="15" customHeight="1" spans="1:14">
      <c r="A14" s="8"/>
      <c r="B14" s="9"/>
      <c r="C14" s="25"/>
      <c r="D14" s="10" t="s">
        <v>169</v>
      </c>
      <c r="E14" s="10"/>
      <c r="F14" s="10"/>
      <c r="G14" s="11" t="s">
        <v>36</v>
      </c>
      <c r="H14" s="13">
        <v>0.5</v>
      </c>
      <c r="I14" s="11">
        <v>4.54</v>
      </c>
      <c r="J14" s="11"/>
      <c r="K14" s="11">
        <v>2.27</v>
      </c>
      <c r="L14" s="11"/>
      <c r="M14" s="33" t="s">
        <v>170</v>
      </c>
      <c r="N14" s="34"/>
    </row>
    <row r="15" ht="15" customHeight="1" spans="1:14">
      <c r="A15" s="8"/>
      <c r="B15" s="9"/>
      <c r="C15" s="25"/>
      <c r="D15" s="10" t="s">
        <v>171</v>
      </c>
      <c r="E15" s="10"/>
      <c r="F15" s="10"/>
      <c r="G15" s="11" t="s">
        <v>63</v>
      </c>
      <c r="H15" s="24">
        <v>0.8864</v>
      </c>
      <c r="I15" s="11">
        <v>4.54</v>
      </c>
      <c r="J15" s="11"/>
      <c r="K15" s="11">
        <v>4.54</v>
      </c>
      <c r="L15" s="11"/>
      <c r="M15" s="35"/>
      <c r="N15" s="34"/>
    </row>
    <row r="16" ht="15" customHeight="1" spans="1:14">
      <c r="A16" s="8"/>
      <c r="B16" s="9"/>
      <c r="C16" s="25"/>
      <c r="D16" s="26" t="s">
        <v>172</v>
      </c>
      <c r="E16" s="27"/>
      <c r="F16" s="28"/>
      <c r="G16" s="11" t="s">
        <v>63</v>
      </c>
      <c r="H16" s="24">
        <v>0.8396</v>
      </c>
      <c r="I16" s="36">
        <v>4.54</v>
      </c>
      <c r="J16" s="37"/>
      <c r="K16" s="36">
        <v>4.54</v>
      </c>
      <c r="L16" s="37"/>
      <c r="M16" s="9"/>
      <c r="N16" s="9"/>
    </row>
    <row r="17" ht="15" customHeight="1" spans="1:14">
      <c r="A17" s="8"/>
      <c r="B17" s="9"/>
      <c r="C17" s="29"/>
      <c r="D17" s="26" t="s">
        <v>173</v>
      </c>
      <c r="E17" s="27"/>
      <c r="F17" s="28"/>
      <c r="G17" s="11" t="s">
        <v>174</v>
      </c>
      <c r="H17" s="30">
        <v>0.7563</v>
      </c>
      <c r="I17" s="36">
        <v>4.54</v>
      </c>
      <c r="J17" s="37"/>
      <c r="K17" s="36">
        <v>4.54</v>
      </c>
      <c r="L17" s="37"/>
      <c r="M17" s="35"/>
      <c r="N17" s="34"/>
    </row>
    <row r="18" ht="15" customHeight="1" spans="1:14">
      <c r="A18" s="8"/>
      <c r="B18" s="9"/>
      <c r="C18" s="9" t="s">
        <v>128</v>
      </c>
      <c r="D18" s="10" t="s">
        <v>175</v>
      </c>
      <c r="E18" s="10"/>
      <c r="F18" s="10"/>
      <c r="G18" s="11" t="s">
        <v>36</v>
      </c>
      <c r="H18" s="13">
        <v>1</v>
      </c>
      <c r="I18" s="11">
        <v>4.54</v>
      </c>
      <c r="J18" s="11"/>
      <c r="K18" s="11">
        <v>4.54</v>
      </c>
      <c r="L18" s="11"/>
      <c r="M18" s="9"/>
      <c r="N18" s="9"/>
    </row>
    <row r="19" ht="15" customHeight="1" spans="1:14">
      <c r="A19" s="8"/>
      <c r="B19" s="9"/>
      <c r="C19" s="9"/>
      <c r="D19" s="10" t="s">
        <v>132</v>
      </c>
      <c r="E19" s="10"/>
      <c r="F19" s="10"/>
      <c r="G19" s="11" t="s">
        <v>133</v>
      </c>
      <c r="H19" s="31">
        <v>0.0165</v>
      </c>
      <c r="I19" s="11">
        <v>4.54</v>
      </c>
      <c r="J19" s="11"/>
      <c r="K19" s="11">
        <v>1.5</v>
      </c>
      <c r="L19" s="11"/>
      <c r="M19" s="38" t="s">
        <v>176</v>
      </c>
      <c r="N19" s="9"/>
    </row>
    <row r="20" ht="15" customHeight="1" spans="1:14">
      <c r="A20" s="8"/>
      <c r="B20" s="9"/>
      <c r="C20" s="9"/>
      <c r="D20" s="10" t="s">
        <v>177</v>
      </c>
      <c r="E20" s="10"/>
      <c r="F20" s="10"/>
      <c r="G20" s="11" t="s">
        <v>36</v>
      </c>
      <c r="H20" s="11" t="s">
        <v>127</v>
      </c>
      <c r="I20" s="11">
        <v>4.54</v>
      </c>
      <c r="J20" s="11"/>
      <c r="K20" s="11">
        <v>4.54</v>
      </c>
      <c r="L20" s="11"/>
      <c r="M20" s="9"/>
      <c r="N20" s="9"/>
    </row>
    <row r="21" ht="15" customHeight="1" spans="1:14">
      <c r="A21" s="8"/>
      <c r="B21" s="9"/>
      <c r="C21" s="9" t="s">
        <v>135</v>
      </c>
      <c r="D21" s="10" t="s">
        <v>137</v>
      </c>
      <c r="E21" s="10"/>
      <c r="F21" s="10"/>
      <c r="G21" s="11" t="s">
        <v>97</v>
      </c>
      <c r="H21" s="32">
        <v>0.9594</v>
      </c>
      <c r="I21" s="11">
        <v>4.54</v>
      </c>
      <c r="J21" s="11"/>
      <c r="K21" s="11">
        <v>4.54</v>
      </c>
      <c r="L21" s="11"/>
      <c r="M21" s="9"/>
      <c r="N21" s="9"/>
    </row>
    <row r="22" ht="15" customHeight="1" spans="1:14">
      <c r="A22" s="8"/>
      <c r="B22" s="9"/>
      <c r="C22" s="9"/>
      <c r="D22" s="10" t="s">
        <v>178</v>
      </c>
      <c r="E22" s="10"/>
      <c r="F22" s="10"/>
      <c r="G22" s="11" t="s">
        <v>71</v>
      </c>
      <c r="H22" s="13">
        <v>0.5</v>
      </c>
      <c r="I22" s="11">
        <v>4.54</v>
      </c>
      <c r="J22" s="11"/>
      <c r="K22" s="11">
        <v>2.27</v>
      </c>
      <c r="L22" s="11"/>
      <c r="M22" s="33" t="s">
        <v>170</v>
      </c>
      <c r="N22" s="34"/>
    </row>
    <row r="23" ht="15" customHeight="1" spans="1:14">
      <c r="A23" s="8"/>
      <c r="B23" s="9"/>
      <c r="C23" s="9" t="s">
        <v>140</v>
      </c>
      <c r="D23" s="10" t="s">
        <v>141</v>
      </c>
      <c r="E23" s="10"/>
      <c r="F23" s="10"/>
      <c r="G23" s="11" t="s">
        <v>73</v>
      </c>
      <c r="H23" s="11" t="s">
        <v>127</v>
      </c>
      <c r="I23" s="11">
        <v>4.54</v>
      </c>
      <c r="J23" s="11"/>
      <c r="K23" s="11">
        <v>4.54</v>
      </c>
      <c r="L23" s="11"/>
      <c r="M23" s="9"/>
      <c r="N23" s="9"/>
    </row>
    <row r="24" ht="15" customHeight="1" spans="1:14">
      <c r="A24" s="8"/>
      <c r="B24" s="9" t="s">
        <v>142</v>
      </c>
      <c r="C24" s="9" t="s">
        <v>179</v>
      </c>
      <c r="D24" s="10" t="s">
        <v>180</v>
      </c>
      <c r="E24" s="10"/>
      <c r="F24" s="10"/>
      <c r="G24" s="11" t="s">
        <v>76</v>
      </c>
      <c r="H24" s="24">
        <v>0.1037</v>
      </c>
      <c r="I24" s="11">
        <v>6</v>
      </c>
      <c r="J24" s="11"/>
      <c r="K24" s="11">
        <v>6</v>
      </c>
      <c r="L24" s="11"/>
      <c r="M24" s="9"/>
      <c r="N24" s="9"/>
    </row>
    <row r="25" ht="15" customHeight="1" spans="1:14">
      <c r="A25" s="8"/>
      <c r="B25" s="9"/>
      <c r="C25" s="9" t="s">
        <v>143</v>
      </c>
      <c r="D25" s="10" t="s">
        <v>181</v>
      </c>
      <c r="E25" s="10"/>
      <c r="F25" s="10"/>
      <c r="G25" s="11" t="s">
        <v>80</v>
      </c>
      <c r="H25" s="11" t="s">
        <v>182</v>
      </c>
      <c r="I25" s="11">
        <v>6</v>
      </c>
      <c r="J25" s="11"/>
      <c r="K25" s="11">
        <v>6</v>
      </c>
      <c r="L25" s="11"/>
      <c r="M25" s="9"/>
      <c r="N25" s="9"/>
    </row>
    <row r="26" ht="15" customHeight="1" spans="1:14">
      <c r="A26" s="8"/>
      <c r="B26" s="9"/>
      <c r="C26" s="9"/>
      <c r="D26" s="10" t="s">
        <v>144</v>
      </c>
      <c r="E26" s="10"/>
      <c r="F26" s="10"/>
      <c r="G26" s="11" t="s">
        <v>145</v>
      </c>
      <c r="H26" s="11" t="s">
        <v>183</v>
      </c>
      <c r="I26" s="11">
        <v>6</v>
      </c>
      <c r="J26" s="11"/>
      <c r="K26" s="11">
        <v>6</v>
      </c>
      <c r="L26" s="11"/>
      <c r="M26" s="9"/>
      <c r="N26" s="9"/>
    </row>
    <row r="27" ht="15" customHeight="1" spans="1:14">
      <c r="A27" s="8"/>
      <c r="B27" s="9"/>
      <c r="C27" s="9" t="s">
        <v>148</v>
      </c>
      <c r="D27" s="10" t="s">
        <v>149</v>
      </c>
      <c r="E27" s="10"/>
      <c r="F27" s="10"/>
      <c r="G27" s="11" t="s">
        <v>46</v>
      </c>
      <c r="H27" s="11" t="s">
        <v>127</v>
      </c>
      <c r="I27" s="11">
        <v>6</v>
      </c>
      <c r="J27" s="11"/>
      <c r="K27" s="9">
        <v>6</v>
      </c>
      <c r="L27" s="9"/>
      <c r="M27" s="9"/>
      <c r="N27" s="9"/>
    </row>
    <row r="28" ht="15" customHeight="1" spans="1:14">
      <c r="A28" s="8"/>
      <c r="B28" s="9"/>
      <c r="C28" s="9"/>
      <c r="D28" s="10" t="s">
        <v>184</v>
      </c>
      <c r="E28" s="10"/>
      <c r="F28" s="10"/>
      <c r="G28" s="11" t="s">
        <v>46</v>
      </c>
      <c r="H28" s="11" t="s">
        <v>127</v>
      </c>
      <c r="I28" s="11">
        <v>6</v>
      </c>
      <c r="J28" s="11"/>
      <c r="K28" s="9">
        <v>6</v>
      </c>
      <c r="L28" s="9"/>
      <c r="M28" s="9"/>
      <c r="N28" s="9"/>
    </row>
    <row r="29" ht="15" customHeight="1" spans="1:14">
      <c r="A29" s="8"/>
      <c r="B29" s="9" t="s">
        <v>151</v>
      </c>
      <c r="C29" s="9" t="s">
        <v>152</v>
      </c>
      <c r="D29" s="10" t="s">
        <v>185</v>
      </c>
      <c r="E29" s="10"/>
      <c r="F29" s="10"/>
      <c r="G29" s="11" t="s">
        <v>80</v>
      </c>
      <c r="H29" s="11" t="s">
        <v>154</v>
      </c>
      <c r="I29" s="11">
        <v>5</v>
      </c>
      <c r="J29" s="11"/>
      <c r="K29" s="9">
        <v>5</v>
      </c>
      <c r="L29" s="9"/>
      <c r="M29" s="9"/>
      <c r="N29" s="9"/>
    </row>
    <row r="30" ht="15" customHeight="1" spans="1:14">
      <c r="A30" s="8"/>
      <c r="B30" s="9"/>
      <c r="C30" s="9"/>
      <c r="D30" s="10" t="s">
        <v>96</v>
      </c>
      <c r="E30" s="10"/>
      <c r="F30" s="10"/>
      <c r="G30" s="11" t="s">
        <v>97</v>
      </c>
      <c r="H30" s="11" t="s">
        <v>155</v>
      </c>
      <c r="I30" s="11">
        <v>5</v>
      </c>
      <c r="J30" s="11"/>
      <c r="K30" s="9">
        <v>5</v>
      </c>
      <c r="L30" s="9"/>
      <c r="M30" s="9"/>
      <c r="N30" s="9"/>
    </row>
    <row r="31" ht="15" customHeight="1" spans="1:14">
      <c r="A31" s="14" t="s">
        <v>156</v>
      </c>
      <c r="B31" s="14"/>
      <c r="C31" s="14"/>
      <c r="D31" s="14"/>
      <c r="E31" s="14"/>
      <c r="F31" s="14"/>
      <c r="G31" s="14"/>
      <c r="H31" s="14"/>
      <c r="I31" s="14">
        <f>SUM(I13:I30)+J6</f>
        <v>100</v>
      </c>
      <c r="J31" s="14"/>
      <c r="K31" s="39">
        <f>SUM(K13:K30)+N6</f>
        <v>89.8433451418931</v>
      </c>
      <c r="L31" s="39"/>
      <c r="M31" s="20"/>
      <c r="N31" s="20"/>
    </row>
    <row r="32" spans="1:14">
      <c r="A32" s="15" t="s">
        <v>157</v>
      </c>
      <c r="B32" s="16" t="s">
        <v>158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1"/>
    </row>
    <row r="33" ht="15.95" customHeight="1"/>
  </sheetData>
  <mergeCells count="13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10:A11"/>
    <mergeCell ref="A12:A30"/>
    <mergeCell ref="B13:B23"/>
    <mergeCell ref="B24:B28"/>
    <mergeCell ref="B29:B30"/>
    <mergeCell ref="C13:C17"/>
    <mergeCell ref="C18:C20"/>
    <mergeCell ref="C21:C22"/>
    <mergeCell ref="C25:C26"/>
    <mergeCell ref="C27:C28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70" zoomScaleNormal="70" workbookViewId="0">
      <selection activeCell="Q32" sqref="Q32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160</v>
      </c>
      <c r="B2" s="2"/>
      <c r="C2" s="2" t="s">
        <v>186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162</v>
      </c>
      <c r="B3" s="2"/>
      <c r="C3" s="2" t="s">
        <v>104</v>
      </c>
      <c r="D3" s="2"/>
      <c r="E3" s="2"/>
      <c r="F3" s="2"/>
      <c r="G3" s="2"/>
      <c r="H3" s="2" t="s">
        <v>105</v>
      </c>
      <c r="I3" s="2"/>
      <c r="J3" s="2" t="s">
        <v>7</v>
      </c>
      <c r="K3" s="2"/>
      <c r="L3" s="2"/>
      <c r="M3" s="2"/>
      <c r="N3" s="2"/>
    </row>
    <row r="4" ht="15" customHeight="1" spans="1:14">
      <c r="A4" s="2" t="s">
        <v>106</v>
      </c>
      <c r="B4" s="2"/>
      <c r="C4" s="2"/>
      <c r="D4" s="2"/>
      <c r="E4" s="2" t="s">
        <v>9</v>
      </c>
      <c r="F4" s="2" t="s">
        <v>107</v>
      </c>
      <c r="G4" s="2"/>
      <c r="H4" s="2" t="s">
        <v>108</v>
      </c>
      <c r="I4" s="2"/>
      <c r="J4" s="2" t="s">
        <v>13</v>
      </c>
      <c r="K4" s="2"/>
      <c r="L4" s="2" t="s">
        <v>109</v>
      </c>
      <c r="M4" s="2"/>
      <c r="N4" s="2" t="s">
        <v>14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110</v>
      </c>
      <c r="D6" s="3"/>
      <c r="E6" s="4">
        <f>E7+E8+E9</f>
        <v>61</v>
      </c>
      <c r="F6" s="5">
        <f>F7+F8+F9</f>
        <v>61</v>
      </c>
      <c r="G6" s="6"/>
      <c r="H6" s="5">
        <f>H7+H8+H9</f>
        <v>61</v>
      </c>
      <c r="I6" s="6"/>
      <c r="J6" s="2">
        <v>10</v>
      </c>
      <c r="K6" s="2"/>
      <c r="L6" s="19">
        <f>H6/F6</f>
        <v>1</v>
      </c>
      <c r="M6" s="19"/>
      <c r="N6" s="2">
        <f>L6*J6</f>
        <v>10</v>
      </c>
    </row>
    <row r="7" ht="15" customHeight="1" spans="1:14">
      <c r="A7" s="2"/>
      <c r="B7" s="2"/>
      <c r="C7" s="2" t="s">
        <v>163</v>
      </c>
      <c r="D7" s="2"/>
      <c r="E7" s="4">
        <v>61</v>
      </c>
      <c r="F7" s="4">
        <v>61</v>
      </c>
      <c r="G7" s="4"/>
      <c r="H7" s="4">
        <v>61</v>
      </c>
      <c r="I7" s="4"/>
      <c r="J7" s="2" t="s">
        <v>17</v>
      </c>
      <c r="K7" s="2"/>
      <c r="L7" s="19">
        <f>H7/F7</f>
        <v>1</v>
      </c>
      <c r="M7" s="19"/>
      <c r="N7" s="2" t="s">
        <v>17</v>
      </c>
    </row>
    <row r="8" ht="15" customHeight="1" spans="1:14">
      <c r="A8" s="2"/>
      <c r="B8" s="2"/>
      <c r="C8" s="2" t="s">
        <v>164</v>
      </c>
      <c r="D8" s="2"/>
      <c r="E8" s="4"/>
      <c r="F8" s="4"/>
      <c r="G8" s="4"/>
      <c r="H8" s="2"/>
      <c r="I8" s="2"/>
      <c r="J8" s="2" t="s">
        <v>17</v>
      </c>
      <c r="K8" s="2"/>
      <c r="L8" s="2"/>
      <c r="M8" s="2"/>
      <c r="N8" s="2" t="s">
        <v>17</v>
      </c>
    </row>
    <row r="9" ht="15" customHeight="1" spans="1:14">
      <c r="A9" s="2"/>
      <c r="B9" s="2"/>
      <c r="C9" s="2" t="s">
        <v>165</v>
      </c>
      <c r="D9" s="2"/>
      <c r="E9" s="2"/>
      <c r="F9" s="2"/>
      <c r="G9" s="2"/>
      <c r="H9" s="2"/>
      <c r="I9" s="2"/>
      <c r="J9" s="2" t="s">
        <v>17</v>
      </c>
      <c r="K9" s="2"/>
      <c r="L9" s="2"/>
      <c r="M9" s="2"/>
      <c r="N9" s="2" t="s">
        <v>17</v>
      </c>
    </row>
    <row r="10" ht="15" customHeight="1" spans="1:14">
      <c r="A10" s="2" t="s">
        <v>115</v>
      </c>
      <c r="B10" s="2" t="s">
        <v>20</v>
      </c>
      <c r="C10" s="2"/>
      <c r="D10" s="2"/>
      <c r="E10" s="2"/>
      <c r="F10" s="2"/>
      <c r="G10" s="2"/>
      <c r="H10" s="2" t="s">
        <v>116</v>
      </c>
      <c r="I10" s="2"/>
      <c r="J10" s="2"/>
      <c r="K10" s="2"/>
      <c r="L10" s="2"/>
      <c r="M10" s="2"/>
      <c r="N10" s="2"/>
    </row>
    <row r="11" ht="55" customHeight="1" spans="1:14">
      <c r="A11" s="2"/>
      <c r="B11" s="2" t="s">
        <v>187</v>
      </c>
      <c r="C11" s="2"/>
      <c r="D11" s="2"/>
      <c r="E11" s="2"/>
      <c r="F11" s="2"/>
      <c r="G11" s="2"/>
      <c r="H11" s="7" t="s">
        <v>188</v>
      </c>
      <c r="I11" s="7"/>
      <c r="J11" s="7"/>
      <c r="K11" s="7"/>
      <c r="L11" s="7"/>
      <c r="M11" s="7"/>
      <c r="N11" s="7"/>
    </row>
    <row r="12" ht="18.95" customHeight="1" spans="1:14">
      <c r="A12" s="8" t="s">
        <v>119</v>
      </c>
      <c r="B12" s="9" t="s">
        <v>27</v>
      </c>
      <c r="C12" s="9" t="s">
        <v>28</v>
      </c>
      <c r="D12" s="9" t="s">
        <v>29</v>
      </c>
      <c r="E12" s="9"/>
      <c r="F12" s="9"/>
      <c r="G12" s="9" t="s">
        <v>30</v>
      </c>
      <c r="H12" s="9" t="s">
        <v>31</v>
      </c>
      <c r="I12" s="9" t="s">
        <v>13</v>
      </c>
      <c r="J12" s="9"/>
      <c r="K12" s="9" t="s">
        <v>14</v>
      </c>
      <c r="L12" s="9"/>
      <c r="M12" s="9" t="s">
        <v>32</v>
      </c>
      <c r="N12" s="9"/>
    </row>
    <row r="13" ht="15" customHeight="1" spans="1:14">
      <c r="A13" s="8"/>
      <c r="B13" s="9" t="s">
        <v>120</v>
      </c>
      <c r="C13" s="9" t="s">
        <v>121</v>
      </c>
      <c r="D13" s="10" t="s">
        <v>189</v>
      </c>
      <c r="E13" s="10"/>
      <c r="F13" s="10"/>
      <c r="G13" s="11" t="s">
        <v>190</v>
      </c>
      <c r="H13" s="9" t="s">
        <v>191</v>
      </c>
      <c r="I13" s="9">
        <v>12.5</v>
      </c>
      <c r="J13" s="9"/>
      <c r="K13" s="9">
        <v>12.5</v>
      </c>
      <c r="L13" s="9"/>
      <c r="M13" s="9"/>
      <c r="N13" s="9"/>
    </row>
    <row r="14" ht="15" customHeight="1" spans="1:14">
      <c r="A14" s="8"/>
      <c r="B14" s="9"/>
      <c r="C14" s="9" t="s">
        <v>128</v>
      </c>
      <c r="D14" s="10" t="s">
        <v>192</v>
      </c>
      <c r="E14" s="10"/>
      <c r="F14" s="10"/>
      <c r="G14" s="11" t="s">
        <v>193</v>
      </c>
      <c r="H14" s="12">
        <v>1</v>
      </c>
      <c r="I14" s="9">
        <v>12.5</v>
      </c>
      <c r="J14" s="9"/>
      <c r="K14" s="9">
        <v>12.5</v>
      </c>
      <c r="L14" s="9"/>
      <c r="M14" s="9"/>
      <c r="N14" s="9"/>
    </row>
    <row r="15" ht="15" customHeight="1" spans="1:14">
      <c r="A15" s="8"/>
      <c r="B15" s="9"/>
      <c r="C15" s="9" t="s">
        <v>135</v>
      </c>
      <c r="D15" s="10" t="s">
        <v>194</v>
      </c>
      <c r="E15" s="10"/>
      <c r="F15" s="10"/>
      <c r="G15" s="11" t="s">
        <v>71</v>
      </c>
      <c r="H15" s="12">
        <v>1</v>
      </c>
      <c r="I15" s="9">
        <v>12.5</v>
      </c>
      <c r="J15" s="9"/>
      <c r="K15" s="9">
        <v>12.5</v>
      </c>
      <c r="L15" s="9"/>
      <c r="M15" s="9"/>
      <c r="N15" s="9"/>
    </row>
    <row r="16" ht="15" customHeight="1" spans="1:14">
      <c r="A16" s="8"/>
      <c r="B16" s="9"/>
      <c r="C16" s="9" t="s">
        <v>140</v>
      </c>
      <c r="D16" s="10" t="s">
        <v>141</v>
      </c>
      <c r="E16" s="10"/>
      <c r="F16" s="10"/>
      <c r="G16" s="11" t="s">
        <v>73</v>
      </c>
      <c r="H16" s="12">
        <v>1</v>
      </c>
      <c r="I16" s="9">
        <v>12.5</v>
      </c>
      <c r="J16" s="9"/>
      <c r="K16" s="9">
        <v>12.5</v>
      </c>
      <c r="L16" s="9"/>
      <c r="M16" s="9"/>
      <c r="N16" s="9"/>
    </row>
    <row r="17" ht="15" customHeight="1" spans="1:14">
      <c r="A17" s="8"/>
      <c r="B17" s="9" t="s">
        <v>142</v>
      </c>
      <c r="C17" s="9" t="s">
        <v>143</v>
      </c>
      <c r="D17" s="10" t="s">
        <v>195</v>
      </c>
      <c r="E17" s="10"/>
      <c r="F17" s="10"/>
      <c r="G17" s="9" t="s">
        <v>196</v>
      </c>
      <c r="H17" s="12">
        <v>1</v>
      </c>
      <c r="I17" s="9">
        <v>15</v>
      </c>
      <c r="J17" s="9"/>
      <c r="K17" s="9">
        <v>15</v>
      </c>
      <c r="L17" s="9"/>
      <c r="M17" s="9"/>
      <c r="N17" s="9"/>
    </row>
    <row r="18" ht="15" customHeight="1" spans="1:14">
      <c r="A18" s="8"/>
      <c r="B18" s="9"/>
      <c r="C18" s="9"/>
      <c r="D18" s="10" t="s">
        <v>197</v>
      </c>
      <c r="E18" s="10"/>
      <c r="F18" s="10"/>
      <c r="G18" s="9" t="s">
        <v>198</v>
      </c>
      <c r="H18" s="12">
        <v>1</v>
      </c>
      <c r="I18" s="9">
        <v>15</v>
      </c>
      <c r="J18" s="9"/>
      <c r="K18" s="9">
        <v>15</v>
      </c>
      <c r="L18" s="9"/>
      <c r="M18" s="9"/>
      <c r="N18" s="9"/>
    </row>
    <row r="19" ht="15" customHeight="1" spans="1:14">
      <c r="A19" s="8"/>
      <c r="B19" s="9" t="s">
        <v>151</v>
      </c>
      <c r="C19" s="9" t="s">
        <v>152</v>
      </c>
      <c r="D19" s="10" t="s">
        <v>185</v>
      </c>
      <c r="E19" s="10"/>
      <c r="F19" s="10"/>
      <c r="G19" s="9" t="s">
        <v>97</v>
      </c>
      <c r="H19" s="13">
        <v>0.88</v>
      </c>
      <c r="I19" s="9">
        <v>10</v>
      </c>
      <c r="J19" s="9"/>
      <c r="K19" s="9">
        <v>10</v>
      </c>
      <c r="L19" s="9"/>
      <c r="M19" s="9"/>
      <c r="N19" s="9"/>
    </row>
    <row r="20" ht="15" customHeight="1" spans="1:14">
      <c r="A20" s="14" t="s">
        <v>156</v>
      </c>
      <c r="B20" s="14"/>
      <c r="C20" s="14"/>
      <c r="D20" s="14"/>
      <c r="E20" s="14"/>
      <c r="F20" s="14"/>
      <c r="G20" s="14"/>
      <c r="H20" s="14"/>
      <c r="I20" s="14">
        <v>100</v>
      </c>
      <c r="J20" s="14"/>
      <c r="K20" s="14">
        <v>100</v>
      </c>
      <c r="L20" s="14"/>
      <c r="M20" s="20"/>
      <c r="N20" s="20"/>
    </row>
    <row r="21" spans="1:14">
      <c r="A21" s="15" t="s">
        <v>157</v>
      </c>
      <c r="B21" s="16" t="s">
        <v>158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spans="1:1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customFormat="1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省级部门（单位）整体支出绩效自评表</vt:lpstr>
      <vt:lpstr>中央政法纪检监察转移支付资金</vt:lpstr>
      <vt:lpstr>业务费</vt:lpstr>
      <vt:lpstr> 办公用房租赁费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2023-08-17T03:10:23Z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E1A0F61529DA4C949D6141482BAFAD52_13</vt:lpwstr>
  </property>
  <property fmtid="{D5CDD505-2E9C-101B-9397-08002B2CF9AE}" pid="4" name="KSOReadingLayout">
    <vt:bool>false</vt:bool>
  </property>
</Properties>
</file>