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 activeTab="4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项目支出-中央政法转移支付资金" sheetId="2" r:id="rId5"/>
    <sheet name="项目支出-业务费" sheetId="13" r:id="rId6"/>
    <sheet name="项目支出-法庭维护费" sheetId="14" r:id="rId7"/>
  </sheets>
  <calcPr calcId="144525"/>
</workbook>
</file>

<file path=xl/sharedStrings.xml><?xml version="1.0" encoding="utf-8"?>
<sst xmlns="http://schemas.openxmlformats.org/spreadsheetml/2006/main" count="518" uniqueCount="190">
  <si>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</si>
  <si>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</si>
  <si>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编报部门（单位公章）：玉门市人民法院</t>
  </si>
  <si>
    <t xml:space="preserve">                                 编报日期：2023年3月3日</t>
  </si>
  <si>
    <t xml:space="preserve">                                 联系人及电话：丁军林（18709375255）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</si>
  <si>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</si>
  <si>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</si>
  <si>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</si>
  <si>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</si>
  <si>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</si>
  <si>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2.业务费项目绩效自评表</t>
  </si>
  <si>
    <t xml:space="preserve">  3.两庭运行维护费项目绩效自评表</t>
  </si>
  <si>
    <t xml:space="preserve"> </t>
  </si>
  <si>
    <t>2022年玉门市人民法院整体支出绩效自评表</t>
  </si>
  <si>
    <t>部门（单位）名称</t>
  </si>
  <si>
    <t>玉门市人民法院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</si>
  <si>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</si>
  <si>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</si>
  <si>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</si>
  <si>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</si>
  <si>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</si>
  <si>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</si>
  <si>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</si>
  <si>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</si>
  <si>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</si>
  <si>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</si>
  <si>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</si>
  <si>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</si>
  <si>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</si>
  <si>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</si>
  <si>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目标1：加强法院信息化建设，利用科技手段，提高信息化工作水平；</t>
  </si>
  <si>
    <t>目标1完成情况：深入推进两个“一站式”服务体系建设，快捷化解矛盾，方便群众诉讼。创新“一站式”多元解纷工作模式。深化“一站式”诉讼服务体系运行。增强扫黑除恶打击力度，紧紧围绕“努力让人民群众在每一个司法案件中感受到公平正义”工作目标。</t>
  </si>
  <si>
    <t>目标2：加强队伍管理、教育培训、新闻宣传、文化建设、审判执行工作等装备建设。</t>
  </si>
  <si>
    <t>目标2完成情况：保障审判执行工作，紧紧围绕“努力让人民群众在每一个司法案件中感受到公平正义”工作目标。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</si>
  <si>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</si>
  <si>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</si>
  <si>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</si>
  <si>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</si>
  <si>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</si>
  <si>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</si>
  <si>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</si>
  <si>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</si>
  <si>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</si>
  <si>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</si>
  <si>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=100%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</si>
  <si>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</si>
  <si>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</si>
  <si>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</si>
  <si>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</si>
  <si>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</si>
  <si>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</si>
  <si>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</si>
  <si>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</si>
  <si>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</si>
  <si>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</si>
  <si>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</si>
  <si>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</si>
  <si>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</si>
  <si>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</si>
  <si>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</si>
  <si>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</si>
  <si>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</si>
  <si>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</si>
  <si>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</si>
  <si>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</si>
  <si>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刑事案件结案率</t>
  </si>
  <si>
    <t>&gt;=90%</t>
  </si>
  <si>
    <t>民商事案件结案率</t>
  </si>
  <si>
    <t>行政案件结案率</t>
  </si>
  <si>
    <t>执行案件结案率</t>
  </si>
  <si>
    <t>&gt;=85%</t>
  </si>
  <si>
    <t>年度采购计划完成率</t>
  </si>
  <si>
    <t>维修工作完成率</t>
  </si>
  <si>
    <t>培训工作按成率</t>
  </si>
  <si>
    <t>宣传工作完成率</t>
  </si>
  <si>
    <t>一审服判息诉率</t>
  </si>
  <si>
    <t>二审发改率</t>
  </si>
  <si>
    <t>&lt;=20%</t>
  </si>
  <si>
    <t>采购验收合格率</t>
  </si>
  <si>
    <t>维修验收合格率</t>
  </si>
  <si>
    <t>培训考核通过率</t>
  </si>
  <si>
    <t>法定审限内结案率</t>
  </si>
  <si>
    <t>采购工作开展及时性</t>
  </si>
  <si>
    <t>及时</t>
  </si>
  <si>
    <t>维修工作开展及时性</t>
  </si>
  <si>
    <t>培训工作开展及时性</t>
  </si>
  <si>
    <t>宣传工作开展及时性</t>
  </si>
  <si>
    <t>成本控制情况</t>
  </si>
  <si>
    <t>在预算范围内</t>
  </si>
  <si>
    <t>部门效果目标</t>
  </si>
  <si>
    <t>当庭宣判率</t>
  </si>
  <si>
    <t>&gt;=50%</t>
  </si>
  <si>
    <t>裁判文书应上尽上率</t>
  </si>
  <si>
    <t>社会影响</t>
  </si>
  <si>
    <t>单位获奖情况</t>
  </si>
  <si>
    <t>有</t>
  </si>
  <si>
    <t>违法违纪情况</t>
  </si>
  <si>
    <t>无</t>
  </si>
  <si>
    <t>能力建设10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</si>
  <si>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</si>
  <si>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</si>
  <si>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</si>
  <si>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</si>
  <si>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</si>
  <si>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</si>
  <si>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</si>
  <si>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服务对象满意度10</t>
  </si>
  <si>
    <t>服务对象的满意度</t>
  </si>
  <si>
    <t>人民群众满意度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</si>
  <si>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</si>
  <si>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</si>
  <si>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</si>
  <si>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</si>
  <si>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</si>
  <si>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</si>
  <si>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</si>
  <si>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</si>
  <si>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</si>
  <si>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</si>
  <si>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</si>
  <si>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</si>
  <si>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</si>
  <si>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</si>
  <si>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</si>
  <si>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</si>
  <si>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</si>
  <si>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</si>
  <si>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</si>
  <si>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</si>
  <si>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>法庭运维费</t>
  </si>
  <si>
    <t>“两庭”建设</t>
  </si>
  <si>
    <t>上年项目本年不自评</t>
  </si>
  <si>
    <t>合计</t>
  </si>
  <si>
    <t>2022年玉门市人民法院部门预算项目支出绩效自评表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</si>
  <si>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</si>
  <si>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</si>
  <si>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</si>
  <si>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</si>
  <si>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</si>
  <si>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</si>
  <si>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</si>
  <si>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</si>
  <si>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</si>
  <si>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</si>
  <si>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通过政法转移支付资金，建立起新型的更加完善的法院经费保障机制，确保法院依法履行职责，保障完成2022年各项审判执行业务工作，完成2022年度设备更新换代及信息化建设。</t>
  </si>
  <si>
    <t>主要用于办案办公费、印刷费、电费、邮电费、差旅费、培训费、被装购置费、劳务费、委托业务费、公车运行维护费、办公设备购置和公务用车购置等支出。保障了我院2022年各类案件的审判、执行工作。</t>
  </si>
  <si>
    <t>绩效指标</t>
  </si>
  <si>
    <t>产出指标50</t>
  </si>
  <si>
    <t>数量指标</t>
  </si>
  <si>
    <t>公务用车购置完成率</t>
  </si>
  <si>
    <t>质量指标</t>
  </si>
  <si>
    <t>公务用车购置验收合格率</t>
  </si>
  <si>
    <t>时效指标</t>
  </si>
  <si>
    <t>公务用车购置及时性</t>
  </si>
  <si>
    <t>成本指标</t>
  </si>
  <si>
    <r>
      <rPr>
        <sz val="9"/>
        <color theme="1"/>
        <rFont val="宋体"/>
        <charset val="134"/>
        <scheme val="minor"/>
      </rPr>
      <t>效益指标3</t>
    </r>
    <r>
      <rPr>
        <sz val="9"/>
        <color theme="1"/>
        <rFont val="宋体"/>
        <charset val="134"/>
        <scheme val="minor"/>
      </rPr>
      <t>0</t>
    </r>
  </si>
  <si>
    <t>社会效益指标</t>
  </si>
  <si>
    <t>有效保障审判服务</t>
  </si>
  <si>
    <t>保障</t>
  </si>
  <si>
    <t>可持续影响指标</t>
  </si>
  <si>
    <t>设备管护机制健全性</t>
  </si>
  <si>
    <t>满意度指标10</t>
  </si>
  <si>
    <t>服务对象满意度指标</t>
  </si>
  <si>
    <t>工作人员满意度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</si>
  <si>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</si>
  <si>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</si>
  <si>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</si>
  <si>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</si>
  <si>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</si>
  <si>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</si>
  <si>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2022年玉门市人民法院门预算项目支出绩效自评表</t>
  </si>
  <si>
    <t>2022年全省法院业务费预算数124万元，计划用于法院审判业务支出，主要包括执法执勤用车运行维护费、差旅费、培训费、司法辅助人员劳务工资等支出，主要目标是提高审判办案质效，保障法院重点工作开展等。</t>
  </si>
  <si>
    <t>主要用于支付工作人员办理案件过程中需要开支的办公费、印刷费、取暖费、物业管理费、劳务费、委托业务费、业务设备购置费等支出。保障了办案业务工作正常开展。</t>
  </si>
  <si>
    <t>结案率</t>
  </si>
  <si>
    <t>物业服务工作完成率</t>
  </si>
  <si>
    <t>预算范围内</t>
  </si>
  <si>
    <t>民事案件调解率</t>
  </si>
  <si>
    <t>&gt;=45%</t>
  </si>
  <si>
    <t>通过2022年法庭运维经费的投入，提高基层法庭办公办案条件，进一步优化服务审判业务，项目主要产出目标包括以下方面：1，项目经费保障法庭数量达标。2，法庭允许维护流畅。3，合理分配支出比例，干警满意度达到90%以上。</t>
  </si>
  <si>
    <t>主要用于法庭办公费、印刷费、水电费、邮电费、取暖费、差旅费、公务用车运行维护费等费用支出。保障了我院基层法庭工作的正常运转，方便了人民群众诉讼服务，有效地维护了社会和谐稳定。</t>
  </si>
  <si>
    <t>维修维护完成率</t>
  </si>
  <si>
    <t>保障法庭个数</t>
  </si>
  <si>
    <t>=5</t>
  </si>
  <si>
    <t>法庭水电暖畅通合格率</t>
  </si>
  <si>
    <t>维修维护验收合格率</t>
  </si>
  <si>
    <t>维修维护及时率</t>
  </si>
  <si>
    <t>效益指标30</t>
  </si>
  <si>
    <t>经济效益指标</t>
  </si>
  <si>
    <t>有限保障审判服务</t>
  </si>
  <si>
    <t>法庭设备管护机制健全性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</si>
</sst>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%"/>
    <numFmt numFmtId="177" formatCode="0.00_ "/>
    <numFmt numFmtId="178" formatCode="000000"/>
  </numFmts>
  <fonts count="5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63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12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13" borderId="28" applyNumberFormat="0" applyAlignment="0" applyProtection="0">
      <alignment vertical="center"/>
    </xf>
    <xf numFmtId="0" fontId="41" fillId="13" borderId="27" applyNumberFormat="0" applyAlignment="0" applyProtection="0">
      <alignment vertical="center"/>
    </xf>
    <xf numFmtId="0" fontId="45" fillId="21" borderId="32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/>
  </cellStyleXfs>
  <cellXfs count="17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4" fillId="0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10" fontId="16" fillId="2" borderId="2" xfId="0" applyNumberFormat="1" applyFont="1" applyFill="1" applyBorder="1" applyAlignment="1">
      <alignment horizontal="center" vertical="center" wrapText="1"/>
    </xf>
    <xf numFmtId="10" fontId="16" fillId="2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vertical="center" wrapText="1"/>
    </xf>
    <xf numFmtId="4" fontId="18" fillId="2" borderId="11" xfId="0" applyNumberFormat="1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17" fillId="2" borderId="9" xfId="0" applyNumberFormat="1" applyFont="1" applyFill="1" applyBorder="1" applyAlignment="1" applyProtection="1">
      <alignment horizontal="left" vertical="center" wrapText="1"/>
    </xf>
    <xf numFmtId="0" fontId="17" fillId="2" borderId="12" xfId="0" applyNumberFormat="1" applyFont="1" applyFill="1" applyBorder="1" applyAlignment="1" applyProtection="1">
      <alignment horizontal="left" vertical="center" wrapText="1"/>
    </xf>
    <xf numFmtId="0" fontId="17" fillId="2" borderId="10" xfId="0" applyNumberFormat="1" applyFont="1" applyFill="1" applyBorder="1" applyAlignment="1" applyProtection="1">
      <alignment horizontal="left" vertical="center" wrapText="1"/>
    </xf>
    <xf numFmtId="0" fontId="17" fillId="2" borderId="8" xfId="0" applyNumberFormat="1" applyFont="1" applyFill="1" applyBorder="1" applyAlignment="1" applyProtection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10" fontId="21" fillId="2" borderId="1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178" fontId="17" fillId="2" borderId="9" xfId="0" applyNumberFormat="1" applyFont="1" applyFill="1" applyBorder="1" applyAlignment="1">
      <alignment horizontal="left" vertical="center" wrapText="1"/>
    </xf>
    <xf numFmtId="178" fontId="17" fillId="2" borderId="2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3" xfId="0" applyNumberFormat="1" applyFont="1" applyFill="1" applyBorder="1" applyAlignment="1" applyProtection="1">
      <alignment horizontal="left" vertical="center" wrapText="1"/>
    </xf>
    <xf numFmtId="0" fontId="17" fillId="2" borderId="23" xfId="0" applyNumberFormat="1" applyFont="1" applyFill="1" applyBorder="1" applyAlignment="1" applyProtection="1">
      <alignment horizontal="left" vertical="center" wrapText="1"/>
    </xf>
    <xf numFmtId="0" fontId="17" fillId="2" borderId="24" xfId="0" applyNumberFormat="1" applyFont="1" applyFill="1" applyBorder="1" applyAlignment="1" applyProtection="1">
      <alignment horizontal="left" vertical="center" wrapText="1"/>
    </xf>
    <xf numFmtId="9" fontId="17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K10"/>
  <sheetViews>
    <sheetView topLeftCell="A3" workbookViewId="0">
      <selection activeCell="A5" sqref="A5"/>
    </sheetView>
  </sheetViews>
  <sheetFormatPr defaultColWidth="9" defaultRowHeight="13.5"/>
  <cols>
    <col min="1" max="1" width="181.375" customWidth="1"/>
  </cols>
  <sheetData>
    <row r="1" ht="45" customHeight="1" spans="1:1">
      <c r="A1" s="167" t="s">
        <v>0</v>
      </c>
    </row>
    <row r="2" ht="149.25" customHeight="1" spans="1:11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ht="51" customHeight="1" spans="1:11">
      <c r="A3" s="170"/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ht="51" customHeight="1" spans="1:11">
      <c r="A4" s="170"/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ht="51" customHeight="1" spans="1:11">
      <c r="A5" s="171" t="s">
        <v>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</row>
    <row r="6" ht="51" customHeight="1" spans="1:11">
      <c r="A6" s="171" t="s">
        <v>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</row>
    <row r="7" ht="51" customHeight="1" spans="1:11">
      <c r="A7" s="172" t="s">
        <v>4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</row>
    <row r="8" s="162" customFormat="1" ht="27" customHeight="1" spans="1:1">
      <c r="A8" s="173"/>
    </row>
    <row r="9" s="162" customFormat="1" ht="27" customHeight="1"/>
    <row r="10" s="162" customFormat="1" ht="27" customHeight="1"/>
  </sheetData>
  <pageMargins left="0.699305555555556" right="0.759027777777778" top="2.01875" bottom="1.6" header="0.919444444444445" footer="1.05902777777778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A17"/>
  <sheetViews>
    <sheetView workbookViewId="0">
      <selection activeCell="A15" sqref="A15"/>
    </sheetView>
  </sheetViews>
  <sheetFormatPr defaultColWidth="9" defaultRowHeight="13.5"/>
  <cols>
    <col min="1" max="1" width="81.625" customWidth="1"/>
  </cols>
  <sheetData>
    <row r="1" spans="1:1">
      <c r="A1" s="163"/>
    </row>
    <row r="2" ht="40.5" customHeight="1" spans="1:1">
      <c r="A2" s="164" t="s">
        <v>5</v>
      </c>
    </row>
    <row r="3" ht="19.5" customHeight="1" spans="1:1">
      <c r="A3" s="163"/>
    </row>
    <row r="4" s="162" customFormat="1" ht="30.75" customHeight="1" spans="1:1">
      <c r="A4" s="165" t="s">
        <v>6</v>
      </c>
    </row>
    <row r="5" s="162" customFormat="1" ht="30.75" customHeight="1" spans="1:1">
      <c r="A5" s="165" t="s">
        <v>7</v>
      </c>
    </row>
    <row r="6" s="162" customFormat="1" ht="30.75" customHeight="1" spans="1:1">
      <c r="A6" s="165" t="s">
        <v>8</v>
      </c>
    </row>
    <row r="7" s="162" customFormat="1" ht="30.75" customHeight="1" spans="1:1">
      <c r="A7" s="166" t="s">
        <v>9</v>
      </c>
    </row>
    <row r="8" s="162" customFormat="1" ht="30.75" customHeight="1" spans="1:1">
      <c r="A8" s="166" t="s">
        <v>10</v>
      </c>
    </row>
    <row r="9" s="162" customFormat="1" ht="30.75" customHeight="1" spans="1:1">
      <c r="A9" s="166" t="s">
        <v>11</v>
      </c>
    </row>
    <row r="10" s="162" customFormat="1" ht="30.75" customHeight="1" spans="1:1">
      <c r="A10" s="166"/>
    </row>
    <row r="11" s="162" customFormat="1" ht="30.75" customHeight="1" spans="1:1">
      <c r="A11" s="166" t="s">
        <v>12</v>
      </c>
    </row>
    <row r="12" s="162" customFormat="1" ht="30.75" customHeight="1" spans="1:1">
      <c r="A12" s="166"/>
    </row>
    <row r="13" s="162" customFormat="1" ht="30.75" customHeight="1" spans="1:1">
      <c r="A13" s="166"/>
    </row>
    <row r="14" s="162" customFormat="1" ht="30.75" customHeight="1" spans="1:1">
      <c r="A14" s="166"/>
    </row>
    <row r="15" s="162" customFormat="1" ht="30.75" customHeight="1" spans="1:1">
      <c r="A15" s="166"/>
    </row>
    <row r="16" spans="1:1">
      <c r="A16" s="163"/>
    </row>
    <row r="17" spans="1:1">
      <c r="A17" s="163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XEN57"/>
  <sheetViews>
    <sheetView zoomScale="85" zoomScaleNormal="85" workbookViewId="0">
      <selection activeCell="H57" sqref="H57"/>
    </sheetView>
  </sheetViews>
  <sheetFormatPr defaultColWidth="11" defaultRowHeight="14.25"/>
  <cols>
    <col min="1" max="1" width="24.75" style="73" customWidth="1"/>
    <col min="2" max="2" width="22.125" style="73" customWidth="1"/>
    <col min="3" max="3" width="23.625" style="73" customWidth="1"/>
    <col min="4" max="4" width="29.25" style="73" customWidth="1"/>
    <col min="5" max="5" width="14" style="73" customWidth="1"/>
    <col min="6" max="6" width="14.25" style="73" customWidth="1"/>
    <col min="7" max="7" width="13.25" style="73" customWidth="1"/>
    <col min="8" max="8" width="11.875" style="73" customWidth="1"/>
    <col min="9" max="9" width="23.75" style="73" customWidth="1"/>
    <col min="10" max="16365" width="11" style="73"/>
    <col min="16366" max="16384" width="11" style="75"/>
  </cols>
  <sheetData>
    <row r="1" s="73" customFormat="1" ht="64.5" customHeight="1" spans="1:9">
      <c r="A1" s="76" t="s">
        <v>13</v>
      </c>
      <c r="B1" s="76"/>
      <c r="C1" s="76"/>
      <c r="D1" s="76"/>
      <c r="E1" s="76"/>
      <c r="F1" s="76"/>
      <c r="G1" s="76"/>
      <c r="H1" s="76"/>
      <c r="I1" s="76"/>
    </row>
    <row r="2" s="73" customFormat="1" ht="30" customHeight="1" spans="1:9">
      <c r="A2" s="77" t="s">
        <v>14</v>
      </c>
      <c r="B2" s="78" t="s">
        <v>15</v>
      </c>
      <c r="C2" s="79"/>
      <c r="D2" s="79"/>
      <c r="E2" s="79"/>
      <c r="F2" s="79"/>
      <c r="G2" s="79"/>
      <c r="H2" s="79"/>
      <c r="I2" s="153"/>
    </row>
    <row r="3" s="73" customFormat="1" ht="26.25" customHeight="1" spans="1:9">
      <c r="A3" s="80" t="s">
        <v>16</v>
      </c>
      <c r="B3" s="81"/>
      <c r="C3" s="81" t="s">
        <v>17</v>
      </c>
      <c r="D3" s="82" t="s">
        <v>18</v>
      </c>
      <c r="E3" s="83" t="s">
        <v>19</v>
      </c>
      <c r="F3" s="84" t="s">
        <v>20</v>
      </c>
      <c r="G3" s="85"/>
      <c r="H3" s="86" t="s">
        <v>21</v>
      </c>
      <c r="I3" s="154" t="s">
        <v>22</v>
      </c>
    </row>
    <row r="4" s="73" customFormat="1" ht="23.25" customHeight="1" spans="1:9">
      <c r="A4" s="87"/>
      <c r="B4" s="88" t="s">
        <v>23</v>
      </c>
      <c r="C4" s="89">
        <v>1999.56</v>
      </c>
      <c r="D4" s="90">
        <v>3705.15</v>
      </c>
      <c r="E4" s="90">
        <f>E5+E6</f>
        <v>3302.46</v>
      </c>
      <c r="F4" s="91">
        <f>E4/D4</f>
        <v>0.891316141046921</v>
      </c>
      <c r="G4" s="92"/>
      <c r="H4" s="93">
        <v>10</v>
      </c>
      <c r="I4" s="155">
        <v>8.91</v>
      </c>
    </row>
    <row r="5" s="73" customFormat="1" ht="23.25" customHeight="1" spans="1:9">
      <c r="A5" s="87"/>
      <c r="B5" s="94" t="s">
        <v>24</v>
      </c>
      <c r="C5" s="95">
        <v>1673.56</v>
      </c>
      <c r="D5" s="96">
        <f>D4-D6</f>
        <v>2070.09</v>
      </c>
      <c r="E5" s="97">
        <v>2070.09</v>
      </c>
      <c r="F5" s="98">
        <f>E5/D5</f>
        <v>1</v>
      </c>
      <c r="G5" s="99"/>
      <c r="H5" s="93" t="s">
        <v>25</v>
      </c>
      <c r="I5" s="93" t="s">
        <v>25</v>
      </c>
    </row>
    <row r="6" s="73" customFormat="1" ht="23.25" customHeight="1" spans="1:9">
      <c r="A6" s="100"/>
      <c r="B6" s="94" t="s">
        <v>26</v>
      </c>
      <c r="C6" s="101">
        <v>326</v>
      </c>
      <c r="D6" s="96">
        <v>1635.06</v>
      </c>
      <c r="E6" s="102">
        <v>1232.37</v>
      </c>
      <c r="F6" s="91">
        <f>E6/D6</f>
        <v>0.75371545998312</v>
      </c>
      <c r="G6" s="92"/>
      <c r="H6" s="93" t="s">
        <v>25</v>
      </c>
      <c r="I6" s="93" t="s">
        <v>25</v>
      </c>
    </row>
    <row r="7" s="73" customFormat="1" ht="23.25" customHeight="1" spans="1:9">
      <c r="A7" s="81" t="s">
        <v>27</v>
      </c>
      <c r="B7" s="103" t="s">
        <v>28</v>
      </c>
      <c r="C7" s="103"/>
      <c r="D7" s="103"/>
      <c r="E7" s="90" t="s">
        <v>29</v>
      </c>
      <c r="F7" s="90"/>
      <c r="G7" s="90"/>
      <c r="H7" s="90"/>
      <c r="I7" s="90"/>
    </row>
    <row r="8" s="73" customFormat="1" ht="29.1" customHeight="1" spans="1:9">
      <c r="A8" s="84"/>
      <c r="B8" s="104" t="s">
        <v>30</v>
      </c>
      <c r="C8" s="104"/>
      <c r="D8" s="104"/>
      <c r="E8" s="105" t="s">
        <v>31</v>
      </c>
      <c r="F8" s="105"/>
      <c r="G8" s="105"/>
      <c r="H8" s="105"/>
      <c r="I8" s="156"/>
    </row>
    <row r="9" s="73" customFormat="1" ht="23.25" customHeight="1" spans="1:9">
      <c r="A9" s="84"/>
      <c r="B9" s="106" t="s">
        <v>32</v>
      </c>
      <c r="C9" s="107"/>
      <c r="D9" s="107"/>
      <c r="E9" s="107" t="s">
        <v>33</v>
      </c>
      <c r="F9" s="107"/>
      <c r="G9" s="107"/>
      <c r="H9" s="107"/>
      <c r="I9" s="157"/>
    </row>
    <row r="10" s="73" customFormat="1" ht="23.25" customHeight="1" spans="1:9">
      <c r="A10" s="84"/>
      <c r="B10" s="108"/>
      <c r="C10" s="109"/>
      <c r="D10" s="109"/>
      <c r="E10" s="109"/>
      <c r="F10" s="109"/>
      <c r="G10" s="109"/>
      <c r="H10" s="109"/>
      <c r="I10" s="158"/>
    </row>
    <row r="11" s="73" customFormat="1" ht="23.25" customHeight="1" spans="1:9">
      <c r="A11" s="94" t="s">
        <v>34</v>
      </c>
      <c r="B11" s="110" t="s">
        <v>35</v>
      </c>
      <c r="C11" s="111" t="s">
        <v>36</v>
      </c>
      <c r="D11" s="112" t="s">
        <v>37</v>
      </c>
      <c r="E11" s="113" t="s">
        <v>38</v>
      </c>
      <c r="F11" s="113" t="s">
        <v>39</v>
      </c>
      <c r="G11" s="90" t="s">
        <v>21</v>
      </c>
      <c r="H11" s="90" t="s">
        <v>22</v>
      </c>
      <c r="I11" s="90" t="s">
        <v>40</v>
      </c>
    </row>
    <row r="12" s="73" customFormat="1" ht="23.25" customHeight="1" spans="1:9">
      <c r="A12" s="94"/>
      <c r="B12" s="114" t="s">
        <v>41</v>
      </c>
      <c r="C12" s="115" t="s">
        <v>42</v>
      </c>
      <c r="D12" s="116" t="s">
        <v>43</v>
      </c>
      <c r="E12" s="117" t="s">
        <v>44</v>
      </c>
      <c r="F12" s="118">
        <v>1</v>
      </c>
      <c r="G12" s="119">
        <v>2</v>
      </c>
      <c r="H12" s="119">
        <v>2</v>
      </c>
      <c r="I12" s="159"/>
    </row>
    <row r="13" s="73" customFormat="1" ht="23.25" customHeight="1" spans="1:9">
      <c r="A13" s="94"/>
      <c r="B13" s="120"/>
      <c r="C13" s="121"/>
      <c r="D13" s="116" t="s">
        <v>45</v>
      </c>
      <c r="E13" s="117" t="s">
        <v>44</v>
      </c>
      <c r="F13" s="122">
        <v>0.7537</v>
      </c>
      <c r="G13" s="119">
        <v>2</v>
      </c>
      <c r="H13" s="119">
        <v>1.5</v>
      </c>
      <c r="I13" s="159"/>
    </row>
    <row r="14" s="73" customFormat="1" ht="23.25" customHeight="1" spans="1:9">
      <c r="A14" s="94"/>
      <c r="B14" s="120"/>
      <c r="C14" s="121"/>
      <c r="D14" s="116" t="s">
        <v>46</v>
      </c>
      <c r="E14" s="117" t="s">
        <v>47</v>
      </c>
      <c r="F14" s="122">
        <v>0.8356</v>
      </c>
      <c r="G14" s="119">
        <v>2</v>
      </c>
      <c r="H14" s="119">
        <v>2</v>
      </c>
      <c r="I14" s="159"/>
    </row>
    <row r="15" s="73" customFormat="1" ht="23.25" customHeight="1" spans="1:9">
      <c r="A15" s="94"/>
      <c r="B15" s="120"/>
      <c r="C15" s="123"/>
      <c r="D15" s="116" t="s">
        <v>48</v>
      </c>
      <c r="E15" s="117" t="s">
        <v>49</v>
      </c>
      <c r="F15" s="122">
        <v>4.512</v>
      </c>
      <c r="G15" s="119">
        <v>2</v>
      </c>
      <c r="H15" s="119">
        <v>0</v>
      </c>
      <c r="I15" s="159"/>
    </row>
    <row r="16" s="73" customFormat="1" ht="23.25" customHeight="1" spans="1:9">
      <c r="A16" s="94"/>
      <c r="B16" s="120"/>
      <c r="C16" s="124" t="s">
        <v>50</v>
      </c>
      <c r="D16" s="116" t="s">
        <v>51</v>
      </c>
      <c r="E16" s="117" t="s">
        <v>52</v>
      </c>
      <c r="F16" s="117" t="s">
        <v>52</v>
      </c>
      <c r="G16" s="119">
        <v>2</v>
      </c>
      <c r="H16" s="119">
        <v>1.8</v>
      </c>
      <c r="I16" s="160"/>
    </row>
    <row r="17" s="73" customFormat="1" ht="23.25" customHeight="1" spans="1:9">
      <c r="A17" s="94"/>
      <c r="B17" s="120"/>
      <c r="C17" s="123"/>
      <c r="D17" s="116" t="s">
        <v>53</v>
      </c>
      <c r="E17" s="117" t="s">
        <v>54</v>
      </c>
      <c r="F17" s="117" t="s">
        <v>54</v>
      </c>
      <c r="G17" s="119">
        <v>2</v>
      </c>
      <c r="H17" s="119">
        <v>1.8</v>
      </c>
      <c r="I17" s="160"/>
    </row>
    <row r="18" s="73" customFormat="1" ht="23.25" customHeight="1" spans="1:9">
      <c r="A18" s="94"/>
      <c r="B18" s="120"/>
      <c r="C18" s="125" t="s">
        <v>55</v>
      </c>
      <c r="D18" s="116" t="s">
        <v>56</v>
      </c>
      <c r="E18" s="117" t="s">
        <v>54</v>
      </c>
      <c r="F18" s="117" t="s">
        <v>54</v>
      </c>
      <c r="G18" s="119">
        <v>2</v>
      </c>
      <c r="H18" s="119">
        <v>1.8</v>
      </c>
      <c r="I18" s="160"/>
    </row>
    <row r="19" s="73" customFormat="1" ht="23.25" customHeight="1" spans="1:9">
      <c r="A19" s="94"/>
      <c r="B19" s="120"/>
      <c r="C19" s="126" t="s">
        <v>57</v>
      </c>
      <c r="D19" s="116" t="s">
        <v>58</v>
      </c>
      <c r="E19" s="117" t="s">
        <v>54</v>
      </c>
      <c r="F19" s="117" t="s">
        <v>54</v>
      </c>
      <c r="G19" s="119">
        <v>2</v>
      </c>
      <c r="H19" s="119">
        <v>1.8</v>
      </c>
      <c r="I19" s="160"/>
    </row>
    <row r="20" s="73" customFormat="1" ht="23.25" customHeight="1" spans="1:9">
      <c r="A20" s="94"/>
      <c r="B20" s="120"/>
      <c r="C20" s="126" t="s">
        <v>59</v>
      </c>
      <c r="D20" s="116" t="s">
        <v>60</v>
      </c>
      <c r="E20" s="117" t="s">
        <v>47</v>
      </c>
      <c r="F20" s="118">
        <v>1</v>
      </c>
      <c r="G20" s="119">
        <v>2</v>
      </c>
      <c r="H20" s="119">
        <v>2</v>
      </c>
      <c r="I20" s="159"/>
    </row>
    <row r="21" s="73" customFormat="1" ht="23.25" customHeight="1" spans="1:9">
      <c r="A21" s="94"/>
      <c r="B21" s="127"/>
      <c r="C21" s="126" t="s">
        <v>61</v>
      </c>
      <c r="D21" s="116" t="s">
        <v>62</v>
      </c>
      <c r="E21" s="117" t="s">
        <v>52</v>
      </c>
      <c r="F21" s="117" t="s">
        <v>52</v>
      </c>
      <c r="G21" s="119">
        <v>2</v>
      </c>
      <c r="H21" s="119">
        <v>1.8</v>
      </c>
      <c r="I21" s="160"/>
    </row>
    <row r="22" s="73" customFormat="1" ht="23.25" customHeight="1" spans="1:9">
      <c r="A22" s="94"/>
      <c r="B22" s="128" t="s">
        <v>63</v>
      </c>
      <c r="C22" s="129" t="s">
        <v>64</v>
      </c>
      <c r="D22" s="116" t="s">
        <v>65</v>
      </c>
      <c r="E22" s="117" t="s">
        <v>66</v>
      </c>
      <c r="F22" s="122">
        <v>0.9246</v>
      </c>
      <c r="G22" s="119">
        <v>2</v>
      </c>
      <c r="H22" s="119">
        <v>2</v>
      </c>
      <c r="I22" s="160"/>
    </row>
    <row r="23" s="73" customFormat="1" ht="23.25" customHeight="1" spans="1:9">
      <c r="A23" s="94"/>
      <c r="B23" s="128"/>
      <c r="C23" s="130"/>
      <c r="D23" s="116" t="s">
        <v>67</v>
      </c>
      <c r="E23" s="117" t="s">
        <v>66</v>
      </c>
      <c r="F23" s="122">
        <v>0.9458</v>
      </c>
      <c r="G23" s="119">
        <v>2</v>
      </c>
      <c r="H23" s="119">
        <v>2</v>
      </c>
      <c r="I23" s="160"/>
    </row>
    <row r="24" s="73" customFormat="1" ht="23.25" customHeight="1" spans="1:9">
      <c r="A24" s="94"/>
      <c r="B24" s="128"/>
      <c r="C24" s="130"/>
      <c r="D24" s="116" t="s">
        <v>68</v>
      </c>
      <c r="E24" s="117" t="s">
        <v>66</v>
      </c>
      <c r="F24" s="122">
        <v>0.8704</v>
      </c>
      <c r="G24" s="119">
        <v>2</v>
      </c>
      <c r="H24" s="119">
        <v>1.7</v>
      </c>
      <c r="I24" s="160"/>
    </row>
    <row r="25" s="73" customFormat="1" ht="23.25" customHeight="1" spans="1:9">
      <c r="A25" s="94"/>
      <c r="B25" s="128"/>
      <c r="C25" s="130"/>
      <c r="D25" s="116" t="s">
        <v>69</v>
      </c>
      <c r="E25" s="117" t="s">
        <v>70</v>
      </c>
      <c r="F25" s="122">
        <v>0.9782</v>
      </c>
      <c r="G25" s="119">
        <v>2</v>
      </c>
      <c r="H25" s="119">
        <v>2</v>
      </c>
      <c r="I25" s="160"/>
    </row>
    <row r="26" s="73" customFormat="1" ht="23.25" customHeight="1" spans="1:9">
      <c r="A26" s="94"/>
      <c r="B26" s="128"/>
      <c r="C26" s="130"/>
      <c r="D26" s="116" t="s">
        <v>71</v>
      </c>
      <c r="E26" s="131">
        <f>100%</f>
        <v>1</v>
      </c>
      <c r="F26" s="118">
        <v>1</v>
      </c>
      <c r="G26" s="119">
        <v>1</v>
      </c>
      <c r="H26" s="119">
        <v>1</v>
      </c>
      <c r="I26" s="160"/>
    </row>
    <row r="27" s="73" customFormat="1" ht="23.25" customHeight="1" spans="1:9">
      <c r="A27" s="94"/>
      <c r="B27" s="128"/>
      <c r="C27" s="130"/>
      <c r="D27" s="116" t="s">
        <v>72</v>
      </c>
      <c r="E27" s="117" t="s">
        <v>44</v>
      </c>
      <c r="F27" s="118">
        <v>1</v>
      </c>
      <c r="G27" s="119">
        <v>1</v>
      </c>
      <c r="H27" s="119">
        <v>1</v>
      </c>
      <c r="I27" s="160"/>
    </row>
    <row r="28" s="73" customFormat="1" ht="23.25" customHeight="1" spans="1:9">
      <c r="A28" s="94"/>
      <c r="B28" s="128"/>
      <c r="C28" s="130"/>
      <c r="D28" s="116" t="s">
        <v>73</v>
      </c>
      <c r="E28" s="117" t="s">
        <v>44</v>
      </c>
      <c r="F28" s="118">
        <v>1</v>
      </c>
      <c r="G28" s="119">
        <v>1</v>
      </c>
      <c r="H28" s="119">
        <v>1</v>
      </c>
      <c r="I28" s="160"/>
    </row>
    <row r="29" s="73" customFormat="1" ht="23.25" customHeight="1" spans="1:9">
      <c r="A29" s="94"/>
      <c r="B29" s="128"/>
      <c r="C29" s="130"/>
      <c r="D29" s="116" t="s">
        <v>74</v>
      </c>
      <c r="E29" s="117" t="s">
        <v>44</v>
      </c>
      <c r="F29" s="118">
        <v>1</v>
      </c>
      <c r="G29" s="119">
        <v>1</v>
      </c>
      <c r="H29" s="119">
        <v>1</v>
      </c>
      <c r="I29" s="160"/>
    </row>
    <row r="30" s="73" customFormat="1" ht="23.25" customHeight="1" spans="1:9">
      <c r="A30" s="94"/>
      <c r="B30" s="128"/>
      <c r="C30" s="130"/>
      <c r="D30" s="116" t="s">
        <v>75</v>
      </c>
      <c r="E30" s="117" t="s">
        <v>66</v>
      </c>
      <c r="F30" s="122">
        <v>0.9028</v>
      </c>
      <c r="G30" s="119">
        <v>2</v>
      </c>
      <c r="H30" s="119">
        <v>2</v>
      </c>
      <c r="I30" s="160"/>
    </row>
    <row r="31" s="73" customFormat="1" ht="23.25" customHeight="1" spans="1:9">
      <c r="A31" s="94"/>
      <c r="B31" s="128"/>
      <c r="C31" s="130"/>
      <c r="D31" s="116" t="s">
        <v>76</v>
      </c>
      <c r="E31" s="117" t="s">
        <v>77</v>
      </c>
      <c r="F31" s="118">
        <v>0.15</v>
      </c>
      <c r="G31" s="119">
        <v>2</v>
      </c>
      <c r="H31" s="119">
        <v>2</v>
      </c>
      <c r="I31" s="160"/>
    </row>
    <row r="32" s="73" customFormat="1" ht="23.25" customHeight="1" spans="1:9">
      <c r="A32" s="94"/>
      <c r="B32" s="128"/>
      <c r="C32" s="130"/>
      <c r="D32" s="116" t="s">
        <v>78</v>
      </c>
      <c r="E32" s="117" t="s">
        <v>44</v>
      </c>
      <c r="F32" s="118">
        <v>1</v>
      </c>
      <c r="G32" s="119">
        <v>1</v>
      </c>
      <c r="H32" s="119">
        <v>1</v>
      </c>
      <c r="I32" s="160"/>
    </row>
    <row r="33" s="73" customFormat="1" ht="23.25" customHeight="1" spans="1:9">
      <c r="A33" s="94"/>
      <c r="B33" s="128"/>
      <c r="C33" s="130"/>
      <c r="D33" s="116" t="s">
        <v>79</v>
      </c>
      <c r="E33" s="117" t="s">
        <v>44</v>
      </c>
      <c r="F33" s="118">
        <v>1</v>
      </c>
      <c r="G33" s="119">
        <v>1</v>
      </c>
      <c r="H33" s="119">
        <v>1</v>
      </c>
      <c r="I33" s="160"/>
    </row>
    <row r="34" s="73" customFormat="1" ht="23.25" customHeight="1" spans="1:9">
      <c r="A34" s="94"/>
      <c r="B34" s="128"/>
      <c r="C34" s="130"/>
      <c r="D34" s="116" t="s">
        <v>80</v>
      </c>
      <c r="E34" s="117" t="s">
        <v>44</v>
      </c>
      <c r="F34" s="118">
        <v>1</v>
      </c>
      <c r="G34" s="119">
        <v>1</v>
      </c>
      <c r="H34" s="119">
        <v>1</v>
      </c>
      <c r="I34" s="160"/>
    </row>
    <row r="35" s="73" customFormat="1" ht="23.25" customHeight="1" spans="1:9">
      <c r="A35" s="94"/>
      <c r="B35" s="128"/>
      <c r="C35" s="130"/>
      <c r="D35" s="116" t="s">
        <v>81</v>
      </c>
      <c r="E35" s="117" t="s">
        <v>66</v>
      </c>
      <c r="F35" s="118">
        <v>1</v>
      </c>
      <c r="G35" s="119">
        <v>2</v>
      </c>
      <c r="H35" s="119">
        <v>2</v>
      </c>
      <c r="I35" s="160"/>
    </row>
    <row r="36" s="73" customFormat="1" ht="23.25" customHeight="1" spans="1:9">
      <c r="A36" s="94"/>
      <c r="B36" s="128"/>
      <c r="C36" s="130"/>
      <c r="D36" s="116" t="s">
        <v>82</v>
      </c>
      <c r="E36" s="117" t="s">
        <v>83</v>
      </c>
      <c r="F36" s="117" t="s">
        <v>83</v>
      </c>
      <c r="G36" s="119">
        <v>2</v>
      </c>
      <c r="H36" s="119">
        <v>2</v>
      </c>
      <c r="I36" s="160"/>
    </row>
    <row r="37" s="73" customFormat="1" ht="23.25" customHeight="1" spans="1:9">
      <c r="A37" s="94"/>
      <c r="B37" s="128"/>
      <c r="C37" s="130"/>
      <c r="D37" s="116" t="s">
        <v>84</v>
      </c>
      <c r="E37" s="117" t="s">
        <v>83</v>
      </c>
      <c r="F37" s="117" t="s">
        <v>83</v>
      </c>
      <c r="G37" s="119">
        <v>2</v>
      </c>
      <c r="H37" s="119">
        <v>2</v>
      </c>
      <c r="I37" s="160"/>
    </row>
    <row r="38" s="73" customFormat="1" ht="23.25" customHeight="1" spans="1:9">
      <c r="A38" s="94"/>
      <c r="B38" s="128"/>
      <c r="C38" s="130"/>
      <c r="D38" s="116" t="s">
        <v>85</v>
      </c>
      <c r="E38" s="117" t="s">
        <v>83</v>
      </c>
      <c r="F38" s="117" t="s">
        <v>83</v>
      </c>
      <c r="G38" s="119">
        <v>2</v>
      </c>
      <c r="H38" s="119">
        <v>2</v>
      </c>
      <c r="I38" s="160"/>
    </row>
    <row r="39" s="73" customFormat="1" ht="23.25" customHeight="1" spans="1:9">
      <c r="A39" s="94"/>
      <c r="B39" s="128"/>
      <c r="C39" s="130"/>
      <c r="D39" s="116" t="s">
        <v>86</v>
      </c>
      <c r="E39" s="117" t="s">
        <v>83</v>
      </c>
      <c r="F39" s="117" t="s">
        <v>83</v>
      </c>
      <c r="G39" s="119">
        <v>2</v>
      </c>
      <c r="H39" s="119">
        <v>2</v>
      </c>
      <c r="I39" s="160"/>
    </row>
    <row r="40" s="73" customFormat="1" ht="23.25" customHeight="1" spans="1:9">
      <c r="A40" s="94"/>
      <c r="B40" s="128"/>
      <c r="C40" s="130"/>
      <c r="D40" s="116" t="s">
        <v>87</v>
      </c>
      <c r="E40" s="117" t="s">
        <v>88</v>
      </c>
      <c r="F40" s="117" t="s">
        <v>88</v>
      </c>
      <c r="G40" s="119">
        <v>1</v>
      </c>
      <c r="H40" s="119">
        <v>1</v>
      </c>
      <c r="I40" s="160"/>
    </row>
    <row r="41" s="73" customFormat="1" ht="23.25" customHeight="1" spans="1:9">
      <c r="A41" s="94"/>
      <c r="B41" s="128"/>
      <c r="C41" s="132" t="s">
        <v>89</v>
      </c>
      <c r="D41" s="116" t="s">
        <v>90</v>
      </c>
      <c r="E41" s="117" t="s">
        <v>91</v>
      </c>
      <c r="F41" s="122">
        <v>0.9829</v>
      </c>
      <c r="G41" s="119">
        <v>5</v>
      </c>
      <c r="H41" s="119">
        <v>5</v>
      </c>
      <c r="I41" s="160"/>
    </row>
    <row r="42" s="73" customFormat="1" ht="23.25" customHeight="1" spans="1:9">
      <c r="A42" s="94"/>
      <c r="B42" s="128"/>
      <c r="C42" s="133"/>
      <c r="D42" s="116" t="s">
        <v>92</v>
      </c>
      <c r="E42" s="117">
        <f>100%</f>
        <v>1</v>
      </c>
      <c r="F42" s="118">
        <v>1</v>
      </c>
      <c r="G42" s="119">
        <v>5</v>
      </c>
      <c r="H42" s="119">
        <v>5</v>
      </c>
      <c r="I42" s="160"/>
    </row>
    <row r="43" s="73" customFormat="1" ht="23.25" customHeight="1" spans="1:9">
      <c r="A43" s="94"/>
      <c r="B43" s="128"/>
      <c r="C43" s="115" t="s">
        <v>93</v>
      </c>
      <c r="D43" s="116" t="s">
        <v>94</v>
      </c>
      <c r="E43" s="117" t="s">
        <v>95</v>
      </c>
      <c r="F43" s="134" t="s">
        <v>95</v>
      </c>
      <c r="G43" s="119">
        <v>5</v>
      </c>
      <c r="H43" s="119">
        <v>5</v>
      </c>
      <c r="I43" s="160"/>
    </row>
    <row r="44" s="73" customFormat="1" ht="23.25" customHeight="1" spans="1:9">
      <c r="A44" s="94"/>
      <c r="B44" s="135"/>
      <c r="C44" s="123"/>
      <c r="D44" s="116" t="s">
        <v>96</v>
      </c>
      <c r="E44" s="117" t="s">
        <v>97</v>
      </c>
      <c r="F44" s="134" t="s">
        <v>97</v>
      </c>
      <c r="G44" s="119">
        <v>5</v>
      </c>
      <c r="H44" s="119">
        <v>5</v>
      </c>
      <c r="I44" s="160"/>
    </row>
    <row r="45" s="73" customFormat="1" ht="23.25" customHeight="1" spans="1:9">
      <c r="A45" s="94"/>
      <c r="B45" s="136" t="s">
        <v>98</v>
      </c>
      <c r="C45" s="137" t="s">
        <v>99</v>
      </c>
      <c r="D45" s="138" t="s">
        <v>100</v>
      </c>
      <c r="E45" s="139" t="s">
        <v>101</v>
      </c>
      <c r="F45" s="139" t="s">
        <v>101</v>
      </c>
      <c r="G45" s="140">
        <v>4</v>
      </c>
      <c r="H45" s="140">
        <v>4</v>
      </c>
      <c r="I45" s="88"/>
    </row>
    <row r="46" s="73" customFormat="1" ht="23.25" customHeight="1" spans="1:9">
      <c r="A46" s="94"/>
      <c r="B46" s="141"/>
      <c r="C46" s="142" t="s">
        <v>102</v>
      </c>
      <c r="D46" s="138" t="s">
        <v>103</v>
      </c>
      <c r="E46" s="139" t="s">
        <v>101</v>
      </c>
      <c r="F46" s="139" t="s">
        <v>101</v>
      </c>
      <c r="G46" s="140">
        <v>3</v>
      </c>
      <c r="H46" s="140">
        <v>3</v>
      </c>
      <c r="I46" s="88"/>
    </row>
    <row r="47" s="73" customFormat="1" ht="23.25" customHeight="1" spans="1:9">
      <c r="A47" s="94"/>
      <c r="B47" s="141"/>
      <c r="C47" s="143" t="s">
        <v>104</v>
      </c>
      <c r="D47" s="138" t="s">
        <v>105</v>
      </c>
      <c r="E47" s="139" t="s">
        <v>101</v>
      </c>
      <c r="F47" s="139" t="s">
        <v>101</v>
      </c>
      <c r="G47" s="140">
        <v>3</v>
      </c>
      <c r="H47" s="140">
        <v>3</v>
      </c>
      <c r="I47" s="88"/>
    </row>
    <row r="48" s="73" customFormat="1" ht="23.25" customHeight="1" spans="1:9">
      <c r="A48" s="94"/>
      <c r="B48" s="94" t="s">
        <v>106</v>
      </c>
      <c r="C48" s="144" t="s">
        <v>107</v>
      </c>
      <c r="D48" s="138" t="s">
        <v>108</v>
      </c>
      <c r="E48" s="145" t="s">
        <v>70</v>
      </c>
      <c r="F48" s="146">
        <v>85</v>
      </c>
      <c r="G48" s="147">
        <v>10</v>
      </c>
      <c r="H48" s="147">
        <v>10</v>
      </c>
      <c r="I48" s="88"/>
    </row>
    <row r="49" s="73" customFormat="1" ht="23.25" customHeight="1" spans="1:9">
      <c r="A49" s="148" t="s">
        <v>109</v>
      </c>
      <c r="B49" s="149"/>
      <c r="C49" s="149"/>
      <c r="D49" s="149"/>
      <c r="E49" s="149"/>
      <c r="F49" s="149"/>
      <c r="G49" s="81">
        <f>SUM(G12:G48)</f>
        <v>90</v>
      </c>
      <c r="H49" s="81">
        <f>SUM(H12:H48)</f>
        <v>86.2</v>
      </c>
      <c r="I49" s="88"/>
    </row>
    <row r="50" s="73" customFormat="1" ht="23.25" customHeight="1" spans="1:9">
      <c r="A50" s="150" t="s">
        <v>110</v>
      </c>
      <c r="B50" s="151"/>
      <c r="C50" s="151"/>
      <c r="D50" s="151"/>
      <c r="E50" s="151"/>
      <c r="F50" s="151"/>
      <c r="G50" s="151"/>
      <c r="H50" s="151"/>
      <c r="I50" s="161"/>
    </row>
    <row r="51" s="74" customFormat="1" ht="45.95" customHeight="1" spans="1:9">
      <c r="A51" s="152" t="s">
        <v>111</v>
      </c>
      <c r="B51" s="152"/>
      <c r="C51" s="152"/>
      <c r="D51" s="152"/>
      <c r="E51" s="152"/>
      <c r="F51" s="152"/>
      <c r="G51" s="152"/>
      <c r="H51" s="152"/>
      <c r="I51" s="152"/>
    </row>
    <row r="52" s="74" customFormat="1" ht="42.75" customHeight="1" spans="1:9">
      <c r="A52" s="152" t="s">
        <v>112</v>
      </c>
      <c r="B52" s="152"/>
      <c r="C52" s="152"/>
      <c r="D52" s="152"/>
      <c r="E52" s="152"/>
      <c r="F52" s="152"/>
      <c r="G52" s="152"/>
      <c r="H52" s="152"/>
      <c r="I52" s="152"/>
    </row>
    <row r="53" s="73" customFormat="1" ht="13.5"/>
    <row r="54" s="73" customFormat="1" ht="13.5"/>
    <row r="55" s="73" customFormat="1" ht="13.5"/>
    <row r="56" s="73" customFormat="1" ht="13.5"/>
    <row r="57" s="73" customFormat="1" spans="16366:16368">
      <c r="XEL57" s="75"/>
      <c r="XEM57" s="75"/>
      <c r="XEN57" s="75"/>
    </row>
  </sheetData>
  <mergeCells count="27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49:F49"/>
    <mergeCell ref="A50:I50"/>
    <mergeCell ref="A51:I51"/>
    <mergeCell ref="A52:I52"/>
    <mergeCell ref="A3:A6"/>
    <mergeCell ref="A7:A10"/>
    <mergeCell ref="A11:A48"/>
    <mergeCell ref="B12:B21"/>
    <mergeCell ref="B22:B44"/>
    <mergeCell ref="B45:B47"/>
    <mergeCell ref="C12:C15"/>
    <mergeCell ref="C16:C17"/>
    <mergeCell ref="C22:C40"/>
    <mergeCell ref="C41:C42"/>
    <mergeCell ref="C43:C44"/>
    <mergeCell ref="E9:I10"/>
    <mergeCell ref="B9:D10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B1" workbookViewId="0">
      <selection activeCell="L8" sqref="L8"/>
    </sheetView>
  </sheetViews>
  <sheetFormatPr defaultColWidth="9" defaultRowHeight="13.5"/>
  <cols>
    <col min="1" max="1" width="8.125" style="51" customWidth="1"/>
    <col min="2" max="2" width="28.75" customWidth="1"/>
    <col min="3" max="3" width="23.75" customWidth="1"/>
    <col min="4" max="4" width="12.625" customWidth="1"/>
    <col min="5" max="6" width="13.25" customWidth="1"/>
    <col min="7" max="10" width="12.625" customWidth="1"/>
    <col min="11" max="11" width="18.375" customWidth="1"/>
  </cols>
  <sheetData>
    <row r="1" ht="57" customHeight="1" spans="1:11">
      <c r="A1" s="52" t="s">
        <v>113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="49" customFormat="1" ht="30" customHeight="1" spans="1:11">
      <c r="A2" s="53" t="s">
        <v>114</v>
      </c>
      <c r="B2" s="54" t="s">
        <v>115</v>
      </c>
      <c r="C2" s="55" t="s">
        <v>116</v>
      </c>
      <c r="D2" s="54" t="s">
        <v>117</v>
      </c>
      <c r="E2" s="54"/>
      <c r="F2" s="54"/>
      <c r="G2" s="54"/>
      <c r="H2" s="54"/>
      <c r="I2" s="54"/>
      <c r="J2" s="53" t="s">
        <v>118</v>
      </c>
      <c r="K2" s="53" t="s">
        <v>119</v>
      </c>
    </row>
    <row r="3" s="49" customFormat="1" ht="30" customHeight="1" spans="1:11">
      <c r="A3" s="56"/>
      <c r="B3" s="54"/>
      <c r="C3" s="55"/>
      <c r="D3" s="54" t="s">
        <v>18</v>
      </c>
      <c r="E3" s="54"/>
      <c r="F3" s="54"/>
      <c r="G3" s="54"/>
      <c r="H3" s="54" t="s">
        <v>120</v>
      </c>
      <c r="I3" s="54" t="s">
        <v>121</v>
      </c>
      <c r="J3" s="56"/>
      <c r="K3" s="56"/>
    </row>
    <row r="4" s="49" customFormat="1" ht="30" customHeight="1" spans="1:11">
      <c r="A4" s="57"/>
      <c r="B4" s="54"/>
      <c r="C4" s="55"/>
      <c r="D4" s="55" t="s">
        <v>122</v>
      </c>
      <c r="E4" s="54" t="s">
        <v>123</v>
      </c>
      <c r="F4" s="54" t="s">
        <v>124</v>
      </c>
      <c r="G4" s="54" t="s">
        <v>125</v>
      </c>
      <c r="H4" s="54"/>
      <c r="I4" s="55"/>
      <c r="J4" s="57"/>
      <c r="K4" s="56"/>
    </row>
    <row r="5" s="50" customFormat="1" ht="30" customHeight="1" spans="1:11">
      <c r="A5" s="58">
        <v>1</v>
      </c>
      <c r="B5" s="59" t="s">
        <v>126</v>
      </c>
      <c r="C5" s="60" t="s">
        <v>127</v>
      </c>
      <c r="D5" s="61">
        <f>E5+F5+G5</f>
        <v>424.66</v>
      </c>
      <c r="E5" s="62">
        <f>'项目支出-中央政法转移支付资金'!F7</f>
        <v>352</v>
      </c>
      <c r="F5" s="61">
        <f>'项目支出-中央政法转移支付资金'!F8</f>
        <v>72.66</v>
      </c>
      <c r="G5" s="61"/>
      <c r="H5" s="61">
        <f>'项目支出-中央政法转移支付资金'!H6:I6</f>
        <v>233.27</v>
      </c>
      <c r="I5" s="69">
        <f>H5/D5</f>
        <v>0.549310036264306</v>
      </c>
      <c r="J5" s="58">
        <f>'项目支出-中央政法转移支付资金'!N6+'项目支出-中央政法转移支付资金'!K28</f>
        <v>94.74</v>
      </c>
      <c r="K5" s="58"/>
    </row>
    <row r="6" s="50" customFormat="1" ht="30" customHeight="1" spans="1:11">
      <c r="A6" s="58">
        <v>2</v>
      </c>
      <c r="B6" s="63" t="s">
        <v>128</v>
      </c>
      <c r="C6" s="60" t="s">
        <v>127</v>
      </c>
      <c r="D6" s="62">
        <f>E6+F6</f>
        <v>175.4</v>
      </c>
      <c r="E6" s="64">
        <f>'项目支出-业务费'!F7</f>
        <v>175</v>
      </c>
      <c r="F6" s="58">
        <f>'项目支出-业务费'!F8</f>
        <v>0.4</v>
      </c>
      <c r="G6" s="58"/>
      <c r="H6" s="61">
        <f>'项目支出-业务费'!H6:I6</f>
        <v>140.98</v>
      </c>
      <c r="I6" s="69">
        <f t="shared" ref="I6:I7" si="0">H6/D6</f>
        <v>0.803762827822121</v>
      </c>
      <c r="J6" s="58">
        <f>'项目支出-业务费'!N6+'项目支出-业务费'!K30</f>
        <v>95.54</v>
      </c>
      <c r="K6" s="58"/>
    </row>
    <row r="7" s="50" customFormat="1" ht="30" customHeight="1" spans="1:11">
      <c r="A7" s="58">
        <v>3</v>
      </c>
      <c r="B7" s="59" t="s">
        <v>129</v>
      </c>
      <c r="C7" s="60" t="s">
        <v>127</v>
      </c>
      <c r="D7" s="62">
        <f>E7+F7</f>
        <v>35</v>
      </c>
      <c r="E7" s="64">
        <f>'项目支出-法庭维护费'!F7</f>
        <v>35</v>
      </c>
      <c r="F7" s="58"/>
      <c r="G7" s="58"/>
      <c r="H7" s="61">
        <f>'项目支出-法庭维护费'!H6:I6</f>
        <v>22.58</v>
      </c>
      <c r="I7" s="69">
        <f t="shared" si="0"/>
        <v>0.645142857142857</v>
      </c>
      <c r="J7" s="58">
        <f>'项目支出-法庭维护费'!N6+'项目支出-法庭维护费'!K22</f>
        <v>96.45</v>
      </c>
      <c r="K7" s="58"/>
    </row>
    <row r="8" s="50" customFormat="1" ht="30" customHeight="1" spans="1:11">
      <c r="A8" s="58">
        <v>4</v>
      </c>
      <c r="B8" s="63" t="s">
        <v>130</v>
      </c>
      <c r="C8" s="60" t="s">
        <v>127</v>
      </c>
      <c r="D8" s="62">
        <f>E8+F8</f>
        <v>1000</v>
      </c>
      <c r="E8" s="64">
        <v>1000</v>
      </c>
      <c r="F8" s="58"/>
      <c r="G8" s="58"/>
      <c r="H8" s="63">
        <v>835.54</v>
      </c>
      <c r="I8" s="70"/>
      <c r="J8" s="58"/>
      <c r="K8" s="71" t="s">
        <v>131</v>
      </c>
    </row>
    <row r="9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ht="30" customHeight="1" spans="1:11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ht="30" customHeight="1" spans="1:11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ht="30" customHeight="1" spans="1:11">
      <c r="A13" s="65"/>
      <c r="B13" s="67" t="s">
        <v>132</v>
      </c>
      <c r="C13" s="66"/>
      <c r="D13" s="65">
        <f>SUM(D5:D12)</f>
        <v>1635.06</v>
      </c>
      <c r="E13" s="68">
        <f t="shared" ref="E13:H13" si="1">SUM(E5:E12)</f>
        <v>1562</v>
      </c>
      <c r="F13" s="65">
        <f t="shared" si="1"/>
        <v>73.06</v>
      </c>
      <c r="G13" s="65">
        <f t="shared" si="1"/>
        <v>0</v>
      </c>
      <c r="H13" s="65">
        <f t="shared" si="1"/>
        <v>1232.37</v>
      </c>
      <c r="I13" s="72">
        <f>H13/D13</f>
        <v>0.75371545998312</v>
      </c>
      <c r="J13" s="66"/>
      <c r="K13" s="66"/>
    </row>
    <row r="15" spans="4:4">
      <c r="D15" t="s">
        <v>12</v>
      </c>
    </row>
    <row r="17" spans="4:4">
      <c r="D17" t="s">
        <v>12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N32"/>
  <sheetViews>
    <sheetView tabSelected="1" workbookViewId="0">
      <selection activeCell="M18" sqref="M18:N18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2.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5" max="15" width="11.125" customWidth="1"/>
  </cols>
  <sheetData>
    <row r="1" ht="42" customHeight="1" spans="1:14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115</v>
      </c>
      <c r="B2" s="2"/>
      <c r="C2" s="2" t="s">
        <v>126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116</v>
      </c>
      <c r="B3" s="2"/>
      <c r="C3" s="3" t="s">
        <v>127</v>
      </c>
      <c r="D3" s="3"/>
      <c r="E3" s="3"/>
      <c r="F3" s="3"/>
      <c r="G3" s="3"/>
      <c r="H3" s="3" t="s">
        <v>134</v>
      </c>
      <c r="I3" s="3"/>
      <c r="J3" s="3" t="s">
        <v>15</v>
      </c>
      <c r="K3" s="3"/>
      <c r="L3" s="3"/>
      <c r="M3" s="3"/>
      <c r="N3" s="3"/>
    </row>
    <row r="4" ht="15" customHeight="1" spans="1:14">
      <c r="A4" s="2" t="s">
        <v>117</v>
      </c>
      <c r="B4" s="2"/>
      <c r="C4" s="3"/>
      <c r="D4" s="3"/>
      <c r="E4" s="3" t="s">
        <v>17</v>
      </c>
      <c r="F4" s="3" t="s">
        <v>135</v>
      </c>
      <c r="G4" s="3"/>
      <c r="H4" s="3" t="s">
        <v>136</v>
      </c>
      <c r="I4" s="3"/>
      <c r="J4" s="3" t="s">
        <v>21</v>
      </c>
      <c r="K4" s="3"/>
      <c r="L4" s="3" t="s">
        <v>137</v>
      </c>
      <c r="M4" s="3"/>
      <c r="N4" s="3" t="s">
        <v>22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138</v>
      </c>
      <c r="D6" s="4"/>
      <c r="E6" s="5">
        <f>E7+E8+E9</f>
        <v>167</v>
      </c>
      <c r="F6" s="9">
        <f>F7+F8</f>
        <v>424.66</v>
      </c>
      <c r="G6" s="10"/>
      <c r="H6" s="8">
        <v>233.27</v>
      </c>
      <c r="I6" s="8"/>
      <c r="J6" s="8">
        <v>10</v>
      </c>
      <c r="K6" s="8"/>
      <c r="L6" s="29">
        <f>H6/F6</f>
        <v>0.549310036264306</v>
      </c>
      <c r="M6" s="29"/>
      <c r="N6" s="8">
        <v>5.49</v>
      </c>
    </row>
    <row r="7" ht="15" customHeight="1" spans="1:14">
      <c r="A7" s="2"/>
      <c r="B7" s="2"/>
      <c r="C7" s="3" t="s">
        <v>139</v>
      </c>
      <c r="D7" s="3"/>
      <c r="E7" s="5">
        <v>167</v>
      </c>
      <c r="F7" s="5">
        <v>352</v>
      </c>
      <c r="G7" s="5"/>
      <c r="H7" s="8">
        <v>233.27</v>
      </c>
      <c r="I7" s="8"/>
      <c r="J7" s="8" t="s">
        <v>25</v>
      </c>
      <c r="K7" s="8"/>
      <c r="L7" s="41" t="s">
        <v>140</v>
      </c>
      <c r="M7" s="8"/>
      <c r="N7" s="8" t="s">
        <v>25</v>
      </c>
    </row>
    <row r="8" ht="15" customHeight="1" spans="1:14">
      <c r="A8" s="2"/>
      <c r="B8" s="2"/>
      <c r="C8" s="3" t="s">
        <v>141</v>
      </c>
      <c r="D8" s="3"/>
      <c r="E8" s="8"/>
      <c r="F8" s="8">
        <v>72.66</v>
      </c>
      <c r="G8" s="8"/>
      <c r="H8" s="8"/>
      <c r="I8" s="8"/>
      <c r="J8" s="8" t="s">
        <v>25</v>
      </c>
      <c r="K8" s="8"/>
      <c r="L8" s="8"/>
      <c r="M8" s="8"/>
      <c r="N8" s="8" t="s">
        <v>25</v>
      </c>
    </row>
    <row r="9" ht="15" customHeight="1" spans="1:14">
      <c r="A9" s="2"/>
      <c r="B9" s="2"/>
      <c r="C9" s="2" t="s">
        <v>125</v>
      </c>
      <c r="D9" s="2"/>
      <c r="E9" s="8"/>
      <c r="F9" s="8"/>
      <c r="G9" s="8"/>
      <c r="H9" s="8"/>
      <c r="I9" s="8"/>
      <c r="J9" s="8" t="s">
        <v>25</v>
      </c>
      <c r="K9" s="8"/>
      <c r="L9" s="8"/>
      <c r="M9" s="8"/>
      <c r="N9" s="8" t="s">
        <v>25</v>
      </c>
    </row>
    <row r="10" ht="15" customHeight="1" spans="1:14">
      <c r="A10" s="2" t="s">
        <v>142</v>
      </c>
      <c r="B10" s="2" t="s">
        <v>28</v>
      </c>
      <c r="C10" s="2"/>
      <c r="D10" s="2"/>
      <c r="E10" s="2"/>
      <c r="F10" s="2"/>
      <c r="G10" s="2"/>
      <c r="H10" s="2" t="s">
        <v>143</v>
      </c>
      <c r="I10" s="2"/>
      <c r="J10" s="2"/>
      <c r="K10" s="2"/>
      <c r="L10" s="2"/>
      <c r="M10" s="2"/>
      <c r="N10" s="2"/>
    </row>
    <row r="11" ht="66" customHeight="1" spans="1:14">
      <c r="A11" s="2"/>
      <c r="B11" s="11" t="s">
        <v>144</v>
      </c>
      <c r="C11" s="12"/>
      <c r="D11" s="12"/>
      <c r="E11" s="12"/>
      <c r="F11" s="12"/>
      <c r="G11" s="13"/>
      <c r="H11" s="11" t="s">
        <v>145</v>
      </c>
      <c r="I11" s="12"/>
      <c r="J11" s="12"/>
      <c r="K11" s="12"/>
      <c r="L11" s="12"/>
      <c r="M11" s="12"/>
      <c r="N11" s="13"/>
    </row>
    <row r="12" ht="18.95" customHeight="1" spans="1:14">
      <c r="A12" s="43" t="s">
        <v>146</v>
      </c>
      <c r="B12" s="15" t="s">
        <v>35</v>
      </c>
      <c r="C12" s="15" t="s">
        <v>36</v>
      </c>
      <c r="D12" s="15" t="s">
        <v>37</v>
      </c>
      <c r="E12" s="15"/>
      <c r="F12" s="15"/>
      <c r="G12" s="15" t="s">
        <v>38</v>
      </c>
      <c r="H12" s="15" t="s">
        <v>39</v>
      </c>
      <c r="I12" s="15" t="s">
        <v>21</v>
      </c>
      <c r="J12" s="15"/>
      <c r="K12" s="15" t="s">
        <v>22</v>
      </c>
      <c r="L12" s="15"/>
      <c r="M12" s="15" t="s">
        <v>40</v>
      </c>
      <c r="N12" s="15"/>
    </row>
    <row r="13" ht="15" customHeight="1" spans="1:14">
      <c r="A13" s="44"/>
      <c r="B13" s="15" t="s">
        <v>147</v>
      </c>
      <c r="C13" s="16" t="s">
        <v>148</v>
      </c>
      <c r="D13" s="17" t="s">
        <v>149</v>
      </c>
      <c r="E13" s="18" t="s">
        <v>149</v>
      </c>
      <c r="F13" s="19" t="s">
        <v>149</v>
      </c>
      <c r="G13" s="45" t="s">
        <v>44</v>
      </c>
      <c r="H13" s="46">
        <v>1</v>
      </c>
      <c r="I13" s="15">
        <v>4</v>
      </c>
      <c r="J13" s="15"/>
      <c r="K13" s="15">
        <v>4</v>
      </c>
      <c r="L13" s="15"/>
      <c r="M13" s="15"/>
      <c r="N13" s="15"/>
    </row>
    <row r="14" ht="15" customHeight="1" spans="1:14">
      <c r="A14" s="44"/>
      <c r="B14" s="15"/>
      <c r="C14" s="38"/>
      <c r="D14" s="17" t="s">
        <v>68</v>
      </c>
      <c r="E14" s="18" t="s">
        <v>68</v>
      </c>
      <c r="F14" s="19" t="s">
        <v>68</v>
      </c>
      <c r="G14" s="45" t="s">
        <v>66</v>
      </c>
      <c r="H14" s="46">
        <v>0.8704</v>
      </c>
      <c r="I14" s="15">
        <v>5</v>
      </c>
      <c r="J14" s="15"/>
      <c r="K14" s="15">
        <v>4.25</v>
      </c>
      <c r="L14" s="15"/>
      <c r="M14" s="15"/>
      <c r="N14" s="15"/>
    </row>
    <row r="15" ht="15" customHeight="1" spans="1:14">
      <c r="A15" s="44"/>
      <c r="B15" s="15"/>
      <c r="C15" s="38"/>
      <c r="D15" s="17" t="s">
        <v>69</v>
      </c>
      <c r="E15" s="18" t="s">
        <v>69</v>
      </c>
      <c r="F15" s="19" t="s">
        <v>69</v>
      </c>
      <c r="G15" s="45" t="s">
        <v>66</v>
      </c>
      <c r="H15" s="46">
        <v>0.9782</v>
      </c>
      <c r="I15" s="15">
        <v>5</v>
      </c>
      <c r="J15" s="15"/>
      <c r="K15" s="15">
        <v>5</v>
      </c>
      <c r="L15" s="15"/>
      <c r="M15" s="15"/>
      <c r="N15" s="15"/>
    </row>
    <row r="16" ht="15" customHeight="1" spans="1:14">
      <c r="A16" s="44"/>
      <c r="B16" s="15"/>
      <c r="C16" s="38"/>
      <c r="D16" s="17" t="s">
        <v>65</v>
      </c>
      <c r="E16" s="18" t="s">
        <v>65</v>
      </c>
      <c r="F16" s="19" t="s">
        <v>65</v>
      </c>
      <c r="G16" s="45" t="s">
        <v>66</v>
      </c>
      <c r="H16" s="46">
        <v>0.9246</v>
      </c>
      <c r="I16" s="15">
        <v>5</v>
      </c>
      <c r="J16" s="15"/>
      <c r="K16" s="15">
        <v>5</v>
      </c>
      <c r="L16" s="15"/>
      <c r="M16" s="15"/>
      <c r="N16" s="15"/>
    </row>
    <row r="17" ht="15" customHeight="1" spans="1:14">
      <c r="A17" s="44"/>
      <c r="B17" s="15"/>
      <c r="C17" s="38"/>
      <c r="D17" s="17" t="s">
        <v>67</v>
      </c>
      <c r="E17" s="18" t="s">
        <v>67</v>
      </c>
      <c r="F17" s="19" t="s">
        <v>67</v>
      </c>
      <c r="G17" s="45" t="s">
        <v>66</v>
      </c>
      <c r="H17" s="46">
        <v>0.9458</v>
      </c>
      <c r="I17" s="15">
        <v>5</v>
      </c>
      <c r="J17" s="15"/>
      <c r="K17" s="15">
        <v>5</v>
      </c>
      <c r="L17" s="15"/>
      <c r="M17" s="15"/>
      <c r="N17" s="15"/>
    </row>
    <row r="18" ht="15" customHeight="1" spans="1:14">
      <c r="A18" s="44"/>
      <c r="B18" s="15"/>
      <c r="C18" s="16" t="s">
        <v>150</v>
      </c>
      <c r="D18" s="17" t="s">
        <v>151</v>
      </c>
      <c r="E18" s="18" t="s">
        <v>151</v>
      </c>
      <c r="F18" s="19" t="s">
        <v>151</v>
      </c>
      <c r="G18" s="45" t="s">
        <v>44</v>
      </c>
      <c r="H18" s="46">
        <v>1</v>
      </c>
      <c r="I18" s="15">
        <v>4</v>
      </c>
      <c r="J18" s="15"/>
      <c r="K18" s="15">
        <v>4</v>
      </c>
      <c r="L18" s="15"/>
      <c r="M18" s="15"/>
      <c r="N18" s="15"/>
    </row>
    <row r="19" ht="15" customHeight="1" spans="1:14">
      <c r="A19" s="44"/>
      <c r="B19" s="15"/>
      <c r="C19" s="38"/>
      <c r="D19" s="17" t="s">
        <v>75</v>
      </c>
      <c r="E19" s="18" t="s">
        <v>75</v>
      </c>
      <c r="F19" s="19" t="s">
        <v>75</v>
      </c>
      <c r="G19" s="45" t="s">
        <v>66</v>
      </c>
      <c r="H19" s="46">
        <v>0.9028</v>
      </c>
      <c r="I19" s="15">
        <v>5</v>
      </c>
      <c r="J19" s="15"/>
      <c r="K19" s="15">
        <v>5</v>
      </c>
      <c r="L19" s="15"/>
      <c r="M19" s="15"/>
      <c r="N19" s="15"/>
    </row>
    <row r="20" ht="15" customHeight="1" spans="1:14">
      <c r="A20" s="44"/>
      <c r="B20" s="15"/>
      <c r="C20" s="38"/>
      <c r="D20" s="17" t="s">
        <v>76</v>
      </c>
      <c r="E20" s="18" t="s">
        <v>76</v>
      </c>
      <c r="F20" s="19" t="s">
        <v>76</v>
      </c>
      <c r="G20" s="45" t="s">
        <v>77</v>
      </c>
      <c r="H20" s="46">
        <v>0.15</v>
      </c>
      <c r="I20" s="15">
        <v>5</v>
      </c>
      <c r="J20" s="15"/>
      <c r="K20" s="15">
        <v>5</v>
      </c>
      <c r="L20" s="15"/>
      <c r="M20" s="15"/>
      <c r="N20" s="15"/>
    </row>
    <row r="21" ht="15" customHeight="1" spans="1:14">
      <c r="A21" s="44"/>
      <c r="B21" s="15"/>
      <c r="C21" s="16" t="s">
        <v>152</v>
      </c>
      <c r="D21" s="17" t="s">
        <v>81</v>
      </c>
      <c r="E21" s="18" t="s">
        <v>81</v>
      </c>
      <c r="F21" s="19" t="s">
        <v>81</v>
      </c>
      <c r="G21" s="45" t="s">
        <v>66</v>
      </c>
      <c r="H21" s="46">
        <v>1</v>
      </c>
      <c r="I21" s="15">
        <v>5</v>
      </c>
      <c r="J21" s="15"/>
      <c r="K21" s="15">
        <v>5</v>
      </c>
      <c r="L21" s="15"/>
      <c r="M21" s="15"/>
      <c r="N21" s="15"/>
    </row>
    <row r="22" ht="15" customHeight="1" spans="1:14">
      <c r="A22" s="44"/>
      <c r="B22" s="15"/>
      <c r="C22" s="38"/>
      <c r="D22" s="17" t="s">
        <v>153</v>
      </c>
      <c r="E22" s="18" t="s">
        <v>153</v>
      </c>
      <c r="F22" s="19" t="s">
        <v>153</v>
      </c>
      <c r="G22" s="45" t="s">
        <v>83</v>
      </c>
      <c r="H22" s="45" t="s">
        <v>83</v>
      </c>
      <c r="I22" s="15">
        <v>4</v>
      </c>
      <c r="J22" s="15"/>
      <c r="K22" s="15">
        <v>4</v>
      </c>
      <c r="L22" s="15"/>
      <c r="M22" s="15"/>
      <c r="N22" s="15"/>
    </row>
    <row r="23" ht="15" customHeight="1" spans="1:14">
      <c r="A23" s="44"/>
      <c r="B23" s="15"/>
      <c r="C23" s="16" t="s">
        <v>154</v>
      </c>
      <c r="D23" s="17" t="s">
        <v>87</v>
      </c>
      <c r="E23" s="18" t="s">
        <v>87</v>
      </c>
      <c r="F23" s="19" t="s">
        <v>87</v>
      </c>
      <c r="G23" s="45" t="s">
        <v>88</v>
      </c>
      <c r="H23" s="45" t="s">
        <v>88</v>
      </c>
      <c r="I23" s="15">
        <v>3</v>
      </c>
      <c r="J23" s="15"/>
      <c r="K23" s="15">
        <v>3</v>
      </c>
      <c r="L23" s="15"/>
      <c r="M23" s="15"/>
      <c r="N23" s="15"/>
    </row>
    <row r="24" ht="24" customHeight="1" spans="1:14">
      <c r="A24" s="44"/>
      <c r="B24" s="38" t="s">
        <v>155</v>
      </c>
      <c r="C24" s="16" t="s">
        <v>156</v>
      </c>
      <c r="D24" s="17" t="s">
        <v>157</v>
      </c>
      <c r="E24" s="18" t="s">
        <v>157</v>
      </c>
      <c r="F24" s="19" t="s">
        <v>157</v>
      </c>
      <c r="G24" s="45" t="s">
        <v>158</v>
      </c>
      <c r="H24" s="45" t="s">
        <v>158</v>
      </c>
      <c r="I24" s="15">
        <v>10</v>
      </c>
      <c r="J24" s="15"/>
      <c r="K24" s="15">
        <v>10</v>
      </c>
      <c r="L24" s="15"/>
      <c r="M24" s="15"/>
      <c r="N24" s="15"/>
    </row>
    <row r="25" ht="21" customHeight="1" spans="1:14">
      <c r="A25" s="44"/>
      <c r="B25" s="38"/>
      <c r="C25" s="38"/>
      <c r="D25" s="17" t="s">
        <v>90</v>
      </c>
      <c r="E25" s="18" t="s">
        <v>90</v>
      </c>
      <c r="F25" s="19" t="s">
        <v>90</v>
      </c>
      <c r="G25" s="45" t="s">
        <v>91</v>
      </c>
      <c r="H25" s="46">
        <v>0.9829</v>
      </c>
      <c r="I25" s="15">
        <v>10</v>
      </c>
      <c r="J25" s="15"/>
      <c r="K25" s="15">
        <v>10</v>
      </c>
      <c r="L25" s="15"/>
      <c r="M25" s="15"/>
      <c r="N25" s="15"/>
    </row>
    <row r="26" ht="21" customHeight="1" spans="1:14">
      <c r="A26" s="44"/>
      <c r="B26" s="38"/>
      <c r="C26" s="16" t="s">
        <v>159</v>
      </c>
      <c r="D26" s="17" t="s">
        <v>160</v>
      </c>
      <c r="E26" s="18" t="s">
        <v>160</v>
      </c>
      <c r="F26" s="19" t="s">
        <v>160</v>
      </c>
      <c r="G26" s="45" t="s">
        <v>52</v>
      </c>
      <c r="H26" s="45" t="s">
        <v>52</v>
      </c>
      <c r="I26" s="15">
        <v>10</v>
      </c>
      <c r="J26" s="15"/>
      <c r="K26" s="15">
        <v>10</v>
      </c>
      <c r="L26" s="15"/>
      <c r="M26" s="15"/>
      <c r="N26" s="15"/>
    </row>
    <row r="27" ht="21" customHeight="1" spans="1:14">
      <c r="A27" s="44"/>
      <c r="B27" s="47" t="s">
        <v>161</v>
      </c>
      <c r="C27" s="16" t="s">
        <v>162</v>
      </c>
      <c r="D27" s="17" t="s">
        <v>163</v>
      </c>
      <c r="E27" s="18"/>
      <c r="F27" s="19"/>
      <c r="G27" s="45" t="s">
        <v>66</v>
      </c>
      <c r="H27" s="48">
        <v>0.9</v>
      </c>
      <c r="I27" s="15">
        <v>10</v>
      </c>
      <c r="J27" s="15"/>
      <c r="K27" s="15">
        <v>10</v>
      </c>
      <c r="L27" s="15"/>
      <c r="M27" s="15"/>
      <c r="N27" s="15"/>
    </row>
    <row r="28" ht="15" customHeight="1" spans="1:14">
      <c r="A28" s="24" t="s">
        <v>164</v>
      </c>
      <c r="B28" s="24"/>
      <c r="C28" s="24"/>
      <c r="D28" s="24"/>
      <c r="E28" s="24"/>
      <c r="F28" s="24"/>
      <c r="G28" s="24"/>
      <c r="H28" s="24"/>
      <c r="I28" s="24">
        <f>SUM(I13:J27)</f>
        <v>90</v>
      </c>
      <c r="J28" s="24"/>
      <c r="K28" s="24">
        <f>SUM(K13:L27)</f>
        <v>89.25</v>
      </c>
      <c r="L28" s="24"/>
      <c r="M28" s="33" t="s">
        <v>12</v>
      </c>
      <c r="N28" s="33"/>
    </row>
    <row r="29" spans="1:14">
      <c r="A29" s="25" t="s">
        <v>165</v>
      </c>
      <c r="B29" s="26" t="s">
        <v>166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4"/>
    </row>
    <row r="30" spans="1:14">
      <c r="A30" s="28" t="s">
        <v>167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ht="51.95" customHeight="1" spans="1:14">
      <c r="A31" s="28" t="s">
        <v>168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ht="41.1" customHeight="1" spans="1:14">
      <c r="A32" s="28" t="s">
        <v>169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</sheetData>
  <mergeCells count="11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B29:N29"/>
    <mergeCell ref="A30:N30"/>
    <mergeCell ref="A31:N31"/>
    <mergeCell ref="A32:N32"/>
    <mergeCell ref="A10:A11"/>
    <mergeCell ref="A12:A27"/>
    <mergeCell ref="B13:B23"/>
    <mergeCell ref="B24:B26"/>
    <mergeCell ref="C13:C17"/>
    <mergeCell ref="C18:C20"/>
    <mergeCell ref="C21:C22"/>
    <mergeCell ref="C24:C25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P37"/>
  <sheetViews>
    <sheetView workbookViewId="0">
      <selection activeCell="G28" sqref="G28:N29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1.125" customWidth="1"/>
  </cols>
  <sheetData>
    <row r="1" ht="42" customHeight="1" spans="1:14">
      <c r="A1" s="1" t="s">
        <v>170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115</v>
      </c>
      <c r="B2" s="2"/>
      <c r="C2" s="2" t="s">
        <v>128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116</v>
      </c>
      <c r="B3" s="2"/>
      <c r="C3" s="2" t="s">
        <v>127</v>
      </c>
      <c r="D3" s="2"/>
      <c r="E3" s="2"/>
      <c r="F3" s="2"/>
      <c r="G3" s="2"/>
      <c r="H3" s="2" t="s">
        <v>134</v>
      </c>
      <c r="I3" s="2"/>
      <c r="J3" s="3" t="s">
        <v>15</v>
      </c>
      <c r="K3" s="3"/>
      <c r="L3" s="3"/>
      <c r="M3" s="3"/>
      <c r="N3" s="3"/>
    </row>
    <row r="4" spans="1:14">
      <c r="A4" s="3" t="s">
        <v>117</v>
      </c>
      <c r="B4" s="3"/>
      <c r="C4" s="3"/>
      <c r="D4" s="3"/>
      <c r="E4" s="3" t="s">
        <v>17</v>
      </c>
      <c r="F4" s="3" t="s">
        <v>135</v>
      </c>
      <c r="G4" s="3"/>
      <c r="H4" s="3" t="s">
        <v>136</v>
      </c>
      <c r="I4" s="3"/>
      <c r="J4" s="3" t="s">
        <v>21</v>
      </c>
      <c r="K4" s="3"/>
      <c r="L4" s="3" t="s">
        <v>137</v>
      </c>
      <c r="M4" s="3"/>
      <c r="N4" s="3" t="s">
        <v>22</v>
      </c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4" t="s">
        <v>138</v>
      </c>
      <c r="D6" s="4"/>
      <c r="E6" s="35">
        <v>124</v>
      </c>
      <c r="F6" s="6">
        <f>F7+F8</f>
        <v>175.4</v>
      </c>
      <c r="G6" s="7"/>
      <c r="H6" s="9">
        <v>140.98</v>
      </c>
      <c r="I6" s="10"/>
      <c r="J6" s="8">
        <v>10</v>
      </c>
      <c r="K6" s="8"/>
      <c r="L6" s="29">
        <f>H6/F6</f>
        <v>0.803762827822121</v>
      </c>
      <c r="M6" s="29"/>
      <c r="N6" s="8">
        <v>8.04</v>
      </c>
    </row>
    <row r="7" ht="24" customHeight="1" spans="1:14">
      <c r="A7" s="3"/>
      <c r="B7" s="3"/>
      <c r="C7" s="3" t="s">
        <v>139</v>
      </c>
      <c r="D7" s="3"/>
      <c r="E7" s="35">
        <v>124</v>
      </c>
      <c r="F7" s="6">
        <v>175</v>
      </c>
      <c r="G7" s="7"/>
      <c r="H7" s="9">
        <v>140.98</v>
      </c>
      <c r="I7" s="10"/>
      <c r="J7" s="8" t="s">
        <v>25</v>
      </c>
      <c r="K7" s="8"/>
      <c r="L7" s="41" t="s">
        <v>140</v>
      </c>
      <c r="M7" s="8"/>
      <c r="N7" s="8" t="s">
        <v>25</v>
      </c>
    </row>
    <row r="8" spans="1:14">
      <c r="A8" s="3"/>
      <c r="B8" s="3"/>
      <c r="C8" s="3" t="s">
        <v>141</v>
      </c>
      <c r="D8" s="3"/>
      <c r="E8" s="8"/>
      <c r="F8" s="9">
        <v>0.4</v>
      </c>
      <c r="G8" s="10"/>
      <c r="H8" s="8" t="s">
        <v>12</v>
      </c>
      <c r="I8" s="8"/>
      <c r="J8" s="8" t="s">
        <v>25</v>
      </c>
      <c r="K8" s="8"/>
      <c r="L8" s="8"/>
      <c r="M8" s="8"/>
      <c r="N8" s="8" t="s">
        <v>25</v>
      </c>
    </row>
    <row r="9" spans="1:14">
      <c r="A9" s="3"/>
      <c r="B9" s="3"/>
      <c r="C9" s="3" t="s">
        <v>125</v>
      </c>
      <c r="D9" s="3"/>
      <c r="E9" s="8"/>
      <c r="F9" s="8"/>
      <c r="G9" s="8"/>
      <c r="H9" s="8"/>
      <c r="I9" s="8"/>
      <c r="J9" s="8" t="s">
        <v>25</v>
      </c>
      <c r="K9" s="8"/>
      <c r="L9" s="8"/>
      <c r="M9" s="8"/>
      <c r="N9" s="8" t="s">
        <v>25</v>
      </c>
    </row>
    <row r="10" spans="1:14">
      <c r="A10" s="3" t="s">
        <v>142</v>
      </c>
      <c r="B10" s="3" t="s">
        <v>28</v>
      </c>
      <c r="C10" s="3"/>
      <c r="D10" s="3"/>
      <c r="E10" s="3"/>
      <c r="F10" s="3"/>
      <c r="G10" s="3"/>
      <c r="H10" s="3" t="s">
        <v>143</v>
      </c>
      <c r="I10" s="3"/>
      <c r="J10" s="3"/>
      <c r="K10" s="3"/>
      <c r="L10" s="3"/>
      <c r="M10" s="3"/>
      <c r="N10" s="3"/>
    </row>
    <row r="11" ht="46.9" customHeight="1" spans="1:14">
      <c r="A11" s="3"/>
      <c r="B11" s="11" t="s">
        <v>171</v>
      </c>
      <c r="C11" s="12"/>
      <c r="D11" s="12"/>
      <c r="E11" s="12"/>
      <c r="F11" s="12"/>
      <c r="G11" s="13"/>
      <c r="H11" s="11" t="s">
        <v>172</v>
      </c>
      <c r="I11" s="12"/>
      <c r="J11" s="12"/>
      <c r="K11" s="12"/>
      <c r="L11" s="12"/>
      <c r="M11" s="12"/>
      <c r="N11" s="13"/>
    </row>
    <row r="12" spans="1:14">
      <c r="A12" s="14" t="s">
        <v>146</v>
      </c>
      <c r="B12" s="15" t="s">
        <v>35</v>
      </c>
      <c r="C12" s="15" t="s">
        <v>36</v>
      </c>
      <c r="D12" s="15" t="s">
        <v>37</v>
      </c>
      <c r="E12" s="15"/>
      <c r="F12" s="15"/>
      <c r="G12" s="15" t="s">
        <v>38</v>
      </c>
      <c r="H12" s="15" t="s">
        <v>39</v>
      </c>
      <c r="I12" s="15" t="s">
        <v>21</v>
      </c>
      <c r="J12" s="15"/>
      <c r="K12" s="15" t="s">
        <v>22</v>
      </c>
      <c r="L12" s="15"/>
      <c r="M12" s="15" t="s">
        <v>40</v>
      </c>
      <c r="N12" s="15"/>
    </row>
    <row r="13" spans="1:16">
      <c r="A13" s="14"/>
      <c r="B13" s="15" t="s">
        <v>147</v>
      </c>
      <c r="C13" s="16" t="s">
        <v>148</v>
      </c>
      <c r="D13" s="36" t="s">
        <v>173</v>
      </c>
      <c r="E13" s="36" t="s">
        <v>173</v>
      </c>
      <c r="F13" s="36" t="s">
        <v>173</v>
      </c>
      <c r="G13" s="20" t="s">
        <v>70</v>
      </c>
      <c r="H13" s="37">
        <v>0.95</v>
      </c>
      <c r="I13" s="15">
        <v>5</v>
      </c>
      <c r="J13" s="15"/>
      <c r="K13" s="15">
        <v>5</v>
      </c>
      <c r="L13" s="15"/>
      <c r="M13" s="15"/>
      <c r="N13" s="15"/>
      <c r="P13" s="42"/>
    </row>
    <row r="14" spans="1:16">
      <c r="A14" s="14"/>
      <c r="B14" s="15"/>
      <c r="C14" s="38"/>
      <c r="D14" s="36" t="s">
        <v>174</v>
      </c>
      <c r="E14" s="36" t="s">
        <v>174</v>
      </c>
      <c r="F14" s="36" t="s">
        <v>174</v>
      </c>
      <c r="G14" s="20" t="s">
        <v>44</v>
      </c>
      <c r="H14" s="37">
        <v>1</v>
      </c>
      <c r="I14" s="15">
        <v>4</v>
      </c>
      <c r="J14" s="15"/>
      <c r="K14" s="15">
        <v>4</v>
      </c>
      <c r="L14" s="15"/>
      <c r="M14" s="31"/>
      <c r="N14" s="32"/>
      <c r="P14" s="42"/>
    </row>
    <row r="15" spans="1:14">
      <c r="A15" s="14"/>
      <c r="B15" s="15"/>
      <c r="C15" s="38"/>
      <c r="D15" s="36" t="s">
        <v>71</v>
      </c>
      <c r="E15" s="36" t="s">
        <v>71</v>
      </c>
      <c r="F15" s="36" t="s">
        <v>71</v>
      </c>
      <c r="G15" s="20" t="s">
        <v>44</v>
      </c>
      <c r="H15" s="37">
        <v>1</v>
      </c>
      <c r="I15" s="15">
        <v>4</v>
      </c>
      <c r="J15" s="15"/>
      <c r="K15" s="15">
        <v>4</v>
      </c>
      <c r="L15" s="15"/>
      <c r="M15" s="15"/>
      <c r="N15" s="15"/>
    </row>
    <row r="16" spans="1:14">
      <c r="A16" s="14"/>
      <c r="B16" s="15"/>
      <c r="C16" s="38"/>
      <c r="D16" s="36" t="s">
        <v>72</v>
      </c>
      <c r="E16" s="36" t="s">
        <v>72</v>
      </c>
      <c r="F16" s="36" t="s">
        <v>72</v>
      </c>
      <c r="G16" s="20" t="s">
        <v>44</v>
      </c>
      <c r="H16" s="37">
        <v>1</v>
      </c>
      <c r="I16" s="15">
        <v>4</v>
      </c>
      <c r="J16" s="15"/>
      <c r="K16" s="15">
        <v>4</v>
      </c>
      <c r="L16" s="15"/>
      <c r="M16" s="15"/>
      <c r="N16" s="15"/>
    </row>
    <row r="17" spans="1:14">
      <c r="A17" s="14"/>
      <c r="B17" s="15"/>
      <c r="C17" s="16" t="s">
        <v>150</v>
      </c>
      <c r="D17" s="36" t="s">
        <v>75</v>
      </c>
      <c r="E17" s="36" t="s">
        <v>75</v>
      </c>
      <c r="F17" s="36" t="s">
        <v>75</v>
      </c>
      <c r="G17" s="20" t="s">
        <v>70</v>
      </c>
      <c r="H17" s="37">
        <v>0.9028</v>
      </c>
      <c r="I17" s="15">
        <v>4</v>
      </c>
      <c r="J17" s="15"/>
      <c r="K17" s="15">
        <v>4</v>
      </c>
      <c r="L17" s="15"/>
      <c r="M17" s="15"/>
      <c r="N17" s="15"/>
    </row>
    <row r="18" spans="1:14">
      <c r="A18" s="14"/>
      <c r="B18" s="15"/>
      <c r="C18" s="38"/>
      <c r="D18" s="36" t="s">
        <v>76</v>
      </c>
      <c r="E18" s="36" t="s">
        <v>76</v>
      </c>
      <c r="F18" s="36" t="s">
        <v>76</v>
      </c>
      <c r="G18" s="20" t="s">
        <v>77</v>
      </c>
      <c r="H18" s="37">
        <v>0.15</v>
      </c>
      <c r="I18" s="15">
        <v>4</v>
      </c>
      <c r="J18" s="15"/>
      <c r="K18" s="15">
        <v>4</v>
      </c>
      <c r="L18" s="15"/>
      <c r="M18" s="15"/>
      <c r="N18" s="15"/>
    </row>
    <row r="19" spans="1:14">
      <c r="A19" s="14"/>
      <c r="B19" s="15"/>
      <c r="C19" s="38"/>
      <c r="D19" s="36" t="s">
        <v>78</v>
      </c>
      <c r="E19" s="36" t="s">
        <v>78</v>
      </c>
      <c r="F19" s="36" t="s">
        <v>78</v>
      </c>
      <c r="G19" s="20" t="s">
        <v>44</v>
      </c>
      <c r="H19" s="37">
        <v>1</v>
      </c>
      <c r="I19" s="15">
        <v>4</v>
      </c>
      <c r="J19" s="15"/>
      <c r="K19" s="15">
        <v>4</v>
      </c>
      <c r="L19" s="15"/>
      <c r="M19" s="15"/>
      <c r="N19" s="15"/>
    </row>
    <row r="20" spans="1:14">
      <c r="A20" s="14"/>
      <c r="B20" s="15"/>
      <c r="C20" s="38" t="s">
        <v>150</v>
      </c>
      <c r="D20" s="36" t="s">
        <v>79</v>
      </c>
      <c r="E20" s="36" t="s">
        <v>79</v>
      </c>
      <c r="F20" s="36" t="s">
        <v>79</v>
      </c>
      <c r="G20" s="20" t="s">
        <v>44</v>
      </c>
      <c r="H20" s="37">
        <v>1</v>
      </c>
      <c r="I20" s="15">
        <v>4</v>
      </c>
      <c r="J20" s="15"/>
      <c r="K20" s="15">
        <v>4</v>
      </c>
      <c r="L20" s="15"/>
      <c r="M20" s="15"/>
      <c r="N20" s="15"/>
    </row>
    <row r="21" spans="1:14">
      <c r="A21" s="14"/>
      <c r="B21" s="15"/>
      <c r="C21" s="16" t="s">
        <v>152</v>
      </c>
      <c r="D21" s="36" t="s">
        <v>81</v>
      </c>
      <c r="E21" s="36" t="s">
        <v>81</v>
      </c>
      <c r="F21" s="36" t="s">
        <v>81</v>
      </c>
      <c r="G21" s="20" t="s">
        <v>66</v>
      </c>
      <c r="H21" s="39">
        <v>1</v>
      </c>
      <c r="I21" s="15">
        <v>5</v>
      </c>
      <c r="J21" s="15"/>
      <c r="K21" s="15">
        <v>5</v>
      </c>
      <c r="L21" s="15"/>
      <c r="M21" s="15"/>
      <c r="N21" s="15"/>
    </row>
    <row r="22" spans="1:14">
      <c r="A22" s="14"/>
      <c r="B22" s="15"/>
      <c r="C22" s="38"/>
      <c r="D22" s="36" t="s">
        <v>82</v>
      </c>
      <c r="E22" s="36" t="s">
        <v>82</v>
      </c>
      <c r="F22" s="36" t="s">
        <v>82</v>
      </c>
      <c r="G22" s="20" t="s">
        <v>83</v>
      </c>
      <c r="H22" s="20" t="s">
        <v>83</v>
      </c>
      <c r="I22" s="15">
        <v>4</v>
      </c>
      <c r="J22" s="15"/>
      <c r="K22" s="15">
        <v>4</v>
      </c>
      <c r="L22" s="15"/>
      <c r="M22" s="15"/>
      <c r="N22" s="15"/>
    </row>
    <row r="23" spans="1:14">
      <c r="A23" s="14"/>
      <c r="B23" s="15"/>
      <c r="C23" s="38"/>
      <c r="D23" s="36" t="s">
        <v>84</v>
      </c>
      <c r="E23" s="36" t="s">
        <v>84</v>
      </c>
      <c r="F23" s="36" t="s">
        <v>84</v>
      </c>
      <c r="G23" s="20" t="s">
        <v>83</v>
      </c>
      <c r="H23" s="20" t="s">
        <v>83</v>
      </c>
      <c r="I23" s="15">
        <v>4</v>
      </c>
      <c r="J23" s="15"/>
      <c r="K23" s="15">
        <v>4</v>
      </c>
      <c r="L23" s="15"/>
      <c r="M23" s="15"/>
      <c r="N23" s="15"/>
    </row>
    <row r="24" spans="1:14">
      <c r="A24" s="14"/>
      <c r="B24" s="15"/>
      <c r="C24" s="15" t="s">
        <v>154</v>
      </c>
      <c r="D24" s="36" t="s">
        <v>87</v>
      </c>
      <c r="E24" s="36" t="s">
        <v>87</v>
      </c>
      <c r="F24" s="36" t="s">
        <v>87</v>
      </c>
      <c r="G24" s="20" t="s">
        <v>175</v>
      </c>
      <c r="H24" s="20" t="s">
        <v>175</v>
      </c>
      <c r="I24" s="15">
        <v>4</v>
      </c>
      <c r="J24" s="15"/>
      <c r="K24" s="15">
        <v>4</v>
      </c>
      <c r="L24" s="15"/>
      <c r="M24" s="15"/>
      <c r="N24" s="15"/>
    </row>
    <row r="25" spans="1:14">
      <c r="A25" s="14"/>
      <c r="B25" s="15"/>
      <c r="C25" s="16" t="s">
        <v>156</v>
      </c>
      <c r="D25" s="36" t="s">
        <v>90</v>
      </c>
      <c r="E25" s="36" t="s">
        <v>90</v>
      </c>
      <c r="F25" s="36" t="s">
        <v>90</v>
      </c>
      <c r="G25" s="20" t="s">
        <v>91</v>
      </c>
      <c r="H25" s="37">
        <v>0.9829</v>
      </c>
      <c r="I25" s="15">
        <v>10</v>
      </c>
      <c r="J25" s="15"/>
      <c r="K25" s="15">
        <v>10</v>
      </c>
      <c r="L25" s="15"/>
      <c r="M25" s="15"/>
      <c r="N25" s="15"/>
    </row>
    <row r="26" spans="1:14">
      <c r="A26" s="14"/>
      <c r="B26" s="15"/>
      <c r="C26" s="38"/>
      <c r="D26" s="36" t="s">
        <v>176</v>
      </c>
      <c r="E26" s="36" t="s">
        <v>176</v>
      </c>
      <c r="F26" s="36" t="s">
        <v>176</v>
      </c>
      <c r="G26" s="20" t="s">
        <v>177</v>
      </c>
      <c r="H26" s="37">
        <v>0.3976</v>
      </c>
      <c r="I26" s="15">
        <v>10</v>
      </c>
      <c r="J26" s="15"/>
      <c r="K26" s="15">
        <v>7.5</v>
      </c>
      <c r="L26" s="15"/>
      <c r="M26" s="15"/>
      <c r="N26" s="15"/>
    </row>
    <row r="27" ht="22.5" spans="1:14">
      <c r="A27" s="14"/>
      <c r="B27" s="15"/>
      <c r="C27" s="16" t="s">
        <v>159</v>
      </c>
      <c r="D27" s="36" t="s">
        <v>160</v>
      </c>
      <c r="E27" s="36"/>
      <c r="F27" s="36"/>
      <c r="G27" s="20" t="s">
        <v>52</v>
      </c>
      <c r="H27" s="20" t="s">
        <v>52</v>
      </c>
      <c r="I27" s="15">
        <v>10</v>
      </c>
      <c r="J27" s="15"/>
      <c r="K27" s="15">
        <v>10</v>
      </c>
      <c r="L27" s="15"/>
      <c r="M27" s="15"/>
      <c r="N27" s="15"/>
    </row>
    <row r="28" spans="1:14">
      <c r="A28" s="14"/>
      <c r="B28" s="15" t="s">
        <v>161</v>
      </c>
      <c r="C28" s="15" t="s">
        <v>162</v>
      </c>
      <c r="D28" s="36" t="s">
        <v>163</v>
      </c>
      <c r="E28" s="36" t="s">
        <v>163</v>
      </c>
      <c r="F28" s="36" t="s">
        <v>163</v>
      </c>
      <c r="G28" s="40" t="s">
        <v>66</v>
      </c>
      <c r="H28" s="23">
        <v>0.9</v>
      </c>
      <c r="I28" s="15">
        <v>5</v>
      </c>
      <c r="J28" s="15"/>
      <c r="K28" s="15">
        <v>5</v>
      </c>
      <c r="L28" s="15"/>
      <c r="M28" s="15"/>
      <c r="N28" s="15"/>
    </row>
    <row r="29" spans="1:14">
      <c r="A29" s="14"/>
      <c r="B29" s="15"/>
      <c r="C29" s="15"/>
      <c r="D29" s="36" t="s">
        <v>108</v>
      </c>
      <c r="E29" s="36" t="s">
        <v>108</v>
      </c>
      <c r="F29" s="36" t="s">
        <v>108</v>
      </c>
      <c r="G29" s="40" t="s">
        <v>70</v>
      </c>
      <c r="H29" s="23">
        <v>0.85</v>
      </c>
      <c r="I29" s="15">
        <v>5</v>
      </c>
      <c r="J29" s="15"/>
      <c r="K29" s="15">
        <v>5</v>
      </c>
      <c r="L29" s="15"/>
      <c r="M29" s="15"/>
      <c r="N29" s="15"/>
    </row>
    <row r="30" spans="1:14">
      <c r="A30" s="24" t="s">
        <v>164</v>
      </c>
      <c r="B30" s="24"/>
      <c r="C30" s="24"/>
      <c r="D30" s="24"/>
      <c r="E30" s="24"/>
      <c r="F30" s="24"/>
      <c r="G30" s="24"/>
      <c r="H30" s="24"/>
      <c r="I30" s="24">
        <f>SUM(I13:J29)</f>
        <v>90</v>
      </c>
      <c r="J30" s="24"/>
      <c r="K30" s="24">
        <f>SUM(K13:L29)</f>
        <v>87.5</v>
      </c>
      <c r="L30" s="24"/>
      <c r="M30" s="33"/>
      <c r="N30" s="33"/>
    </row>
    <row r="31" spans="1:14">
      <c r="A31" s="25" t="s">
        <v>165</v>
      </c>
      <c r="B31" s="26" t="s">
        <v>166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4"/>
    </row>
    <row r="32" spans="1:14">
      <c r="A32" s="28" t="s">
        <v>167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ht="49.9" customHeight="1" spans="1:14">
      <c r="A33" s="28" t="s">
        <v>168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ht="44.45" customHeight="1" spans="1:14">
      <c r="A34" s="28" t="s">
        <v>169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7" spans="14:14">
      <c r="N37" t="s">
        <v>12</v>
      </c>
    </row>
  </sheetData>
  <mergeCells count="12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4"/>
    <mergeCell ref="B25:B27"/>
    <mergeCell ref="B28:B29"/>
    <mergeCell ref="C13:C16"/>
    <mergeCell ref="C17:C20"/>
    <mergeCell ref="C21:C23"/>
    <mergeCell ref="C25:C26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N26"/>
  <sheetViews>
    <sheetView workbookViewId="0">
      <selection activeCell="B11" sqref="B11:G1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625"/>
    <col min="17" max="17" width="11.125" customWidth="1"/>
  </cols>
  <sheetData>
    <row r="1" ht="42" customHeight="1" spans="1:14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115</v>
      </c>
      <c r="B2" s="2"/>
      <c r="C2" s="2" t="s">
        <v>129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116</v>
      </c>
      <c r="B3" s="3"/>
      <c r="C3" s="3" t="s">
        <v>127</v>
      </c>
      <c r="D3" s="3"/>
      <c r="E3" s="3"/>
      <c r="F3" s="3"/>
      <c r="G3" s="3"/>
      <c r="H3" s="3" t="s">
        <v>134</v>
      </c>
      <c r="I3" s="3"/>
      <c r="J3" s="3" t="s">
        <v>15</v>
      </c>
      <c r="K3" s="3"/>
      <c r="L3" s="3"/>
      <c r="M3" s="3"/>
      <c r="N3" s="3"/>
    </row>
    <row r="4" spans="1:14">
      <c r="A4" s="3" t="s">
        <v>117</v>
      </c>
      <c r="B4" s="3"/>
      <c r="C4" s="3"/>
      <c r="D4" s="3"/>
      <c r="E4" s="3" t="s">
        <v>17</v>
      </c>
      <c r="F4" s="3" t="s">
        <v>135</v>
      </c>
      <c r="G4" s="3"/>
      <c r="H4" s="3" t="s">
        <v>136</v>
      </c>
      <c r="I4" s="3"/>
      <c r="J4" s="3" t="s">
        <v>21</v>
      </c>
      <c r="K4" s="3"/>
      <c r="L4" s="3" t="s">
        <v>137</v>
      </c>
      <c r="M4" s="3"/>
      <c r="N4" s="3" t="s">
        <v>22</v>
      </c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4" t="s">
        <v>138</v>
      </c>
      <c r="D6" s="4"/>
      <c r="E6" s="5">
        <v>35</v>
      </c>
      <c r="F6" s="6">
        <v>35</v>
      </c>
      <c r="G6" s="7"/>
      <c r="H6" s="8">
        <v>22.58</v>
      </c>
      <c r="I6" s="8"/>
      <c r="J6" s="8">
        <v>10</v>
      </c>
      <c r="K6" s="8"/>
      <c r="L6" s="29">
        <f>H6/F6</f>
        <v>0.645142857142857</v>
      </c>
      <c r="M6" s="29"/>
      <c r="N6" s="8">
        <v>6.45</v>
      </c>
    </row>
    <row r="7" spans="1:14">
      <c r="A7" s="3"/>
      <c r="B7" s="3"/>
      <c r="C7" s="3" t="s">
        <v>139</v>
      </c>
      <c r="D7" s="3"/>
      <c r="E7" s="5">
        <v>35</v>
      </c>
      <c r="F7" s="6">
        <v>35</v>
      </c>
      <c r="G7" s="7"/>
      <c r="H7" s="8">
        <v>22.58</v>
      </c>
      <c r="I7" s="8"/>
      <c r="J7" s="8" t="s">
        <v>25</v>
      </c>
      <c r="K7" s="8"/>
      <c r="L7" s="30"/>
      <c r="M7" s="8"/>
      <c r="N7" s="8" t="s">
        <v>25</v>
      </c>
    </row>
    <row r="8" spans="1:14">
      <c r="A8" s="3"/>
      <c r="B8" s="3"/>
      <c r="C8" s="3" t="s">
        <v>141</v>
      </c>
      <c r="D8" s="3"/>
      <c r="E8" s="8"/>
      <c r="F8" s="9"/>
      <c r="G8" s="10"/>
      <c r="H8" s="8"/>
      <c r="I8" s="8"/>
      <c r="J8" s="8" t="s">
        <v>25</v>
      </c>
      <c r="K8" s="8"/>
      <c r="L8" s="8"/>
      <c r="M8" s="8"/>
      <c r="N8" s="8" t="s">
        <v>25</v>
      </c>
    </row>
    <row r="9" spans="1:14">
      <c r="A9" s="3"/>
      <c r="B9" s="3"/>
      <c r="C9" s="3" t="s">
        <v>125</v>
      </c>
      <c r="D9" s="3"/>
      <c r="E9" s="8"/>
      <c r="F9" s="8"/>
      <c r="G9" s="8"/>
      <c r="H9" s="8"/>
      <c r="I9" s="8"/>
      <c r="J9" s="8" t="s">
        <v>25</v>
      </c>
      <c r="K9" s="8"/>
      <c r="L9" s="8"/>
      <c r="M9" s="8"/>
      <c r="N9" s="8" t="s">
        <v>25</v>
      </c>
    </row>
    <row r="10" spans="1:14">
      <c r="A10" s="3" t="s">
        <v>142</v>
      </c>
      <c r="B10" s="3" t="s">
        <v>28</v>
      </c>
      <c r="C10" s="3"/>
      <c r="D10" s="3"/>
      <c r="E10" s="3"/>
      <c r="F10" s="3"/>
      <c r="G10" s="3"/>
      <c r="H10" s="3" t="s">
        <v>143</v>
      </c>
      <c r="I10" s="3"/>
      <c r="J10" s="3"/>
      <c r="K10" s="3"/>
      <c r="L10" s="3"/>
      <c r="M10" s="3"/>
      <c r="N10" s="3"/>
    </row>
    <row r="11" ht="53.25" customHeight="1" spans="1:14">
      <c r="A11" s="3"/>
      <c r="B11" s="11" t="s">
        <v>178</v>
      </c>
      <c r="C11" s="12"/>
      <c r="D11" s="12"/>
      <c r="E11" s="12"/>
      <c r="F11" s="12"/>
      <c r="G11" s="13"/>
      <c r="H11" s="11" t="s">
        <v>179</v>
      </c>
      <c r="I11" s="12"/>
      <c r="J11" s="12"/>
      <c r="K11" s="12"/>
      <c r="L11" s="12"/>
      <c r="M11" s="12"/>
      <c r="N11" s="13"/>
    </row>
    <row r="12" spans="1:14">
      <c r="A12" s="14" t="s">
        <v>146</v>
      </c>
      <c r="B12" s="15" t="s">
        <v>35</v>
      </c>
      <c r="C12" s="15" t="s">
        <v>36</v>
      </c>
      <c r="D12" s="15" t="s">
        <v>37</v>
      </c>
      <c r="E12" s="15"/>
      <c r="F12" s="15"/>
      <c r="G12" s="15" t="s">
        <v>38</v>
      </c>
      <c r="H12" s="15" t="s">
        <v>39</v>
      </c>
      <c r="I12" s="15" t="s">
        <v>21</v>
      </c>
      <c r="J12" s="15"/>
      <c r="K12" s="15" t="s">
        <v>22</v>
      </c>
      <c r="L12" s="15"/>
      <c r="M12" s="15" t="s">
        <v>40</v>
      </c>
      <c r="N12" s="15"/>
    </row>
    <row r="13" spans="1:14">
      <c r="A13" s="14"/>
      <c r="B13" s="15" t="s">
        <v>147</v>
      </c>
      <c r="C13" s="16" t="s">
        <v>148</v>
      </c>
      <c r="D13" s="17" t="s">
        <v>180</v>
      </c>
      <c r="E13" s="18" t="s">
        <v>180</v>
      </c>
      <c r="F13" s="19" t="s">
        <v>180</v>
      </c>
      <c r="G13" s="20" t="s">
        <v>44</v>
      </c>
      <c r="H13" s="21">
        <v>1</v>
      </c>
      <c r="I13" s="15">
        <v>8</v>
      </c>
      <c r="J13" s="15"/>
      <c r="K13" s="15">
        <v>8</v>
      </c>
      <c r="L13" s="15"/>
      <c r="M13" s="15"/>
      <c r="N13" s="15"/>
    </row>
    <row r="14" spans="1:14">
      <c r="A14" s="14"/>
      <c r="B14" s="15"/>
      <c r="C14" s="22"/>
      <c r="D14" s="17" t="s">
        <v>181</v>
      </c>
      <c r="E14" s="18" t="s">
        <v>181</v>
      </c>
      <c r="F14" s="19" t="s">
        <v>181</v>
      </c>
      <c r="G14" s="20" t="s">
        <v>182</v>
      </c>
      <c r="H14" s="21">
        <v>0.05</v>
      </c>
      <c r="I14" s="15">
        <v>9</v>
      </c>
      <c r="J14" s="15"/>
      <c r="K14" s="15">
        <v>9</v>
      </c>
      <c r="L14" s="15"/>
      <c r="M14" s="15"/>
      <c r="N14" s="15"/>
    </row>
    <row r="15" spans="1:14">
      <c r="A15" s="14"/>
      <c r="B15" s="15"/>
      <c r="C15" s="16" t="s">
        <v>150</v>
      </c>
      <c r="D15" s="17" t="s">
        <v>183</v>
      </c>
      <c r="E15" s="18" t="s">
        <v>183</v>
      </c>
      <c r="F15" s="19" t="s">
        <v>183</v>
      </c>
      <c r="G15" s="20" t="s">
        <v>44</v>
      </c>
      <c r="H15" s="21">
        <v>1</v>
      </c>
      <c r="I15" s="15">
        <v>9</v>
      </c>
      <c r="J15" s="15"/>
      <c r="K15" s="15">
        <v>9</v>
      </c>
      <c r="L15" s="15"/>
      <c r="M15" s="15"/>
      <c r="N15" s="15"/>
    </row>
    <row r="16" spans="1:14">
      <c r="A16" s="14"/>
      <c r="B16" s="15"/>
      <c r="C16" s="22" t="s">
        <v>152</v>
      </c>
      <c r="D16" s="17" t="s">
        <v>184</v>
      </c>
      <c r="E16" s="18" t="s">
        <v>184</v>
      </c>
      <c r="F16" s="19" t="s">
        <v>184</v>
      </c>
      <c r="G16" s="20" t="s">
        <v>44</v>
      </c>
      <c r="H16" s="21">
        <v>1</v>
      </c>
      <c r="I16" s="15">
        <v>8</v>
      </c>
      <c r="J16" s="15"/>
      <c r="K16" s="15">
        <v>8</v>
      </c>
      <c r="L16" s="15"/>
      <c r="M16" s="15"/>
      <c r="N16" s="15"/>
    </row>
    <row r="17" spans="1:14">
      <c r="A17" s="14"/>
      <c r="B17" s="15"/>
      <c r="C17" s="22" t="s">
        <v>152</v>
      </c>
      <c r="D17" s="17" t="s">
        <v>185</v>
      </c>
      <c r="E17" s="18" t="s">
        <v>185</v>
      </c>
      <c r="F17" s="19" t="s">
        <v>185</v>
      </c>
      <c r="G17" s="20" t="s">
        <v>83</v>
      </c>
      <c r="H17" s="20" t="s">
        <v>83</v>
      </c>
      <c r="I17" s="15">
        <v>8</v>
      </c>
      <c r="J17" s="15"/>
      <c r="K17" s="15">
        <v>8</v>
      </c>
      <c r="L17" s="15"/>
      <c r="M17" s="15"/>
      <c r="N17" s="15"/>
    </row>
    <row r="18" spans="1:14">
      <c r="A18" s="14"/>
      <c r="B18" s="15"/>
      <c r="C18" s="15" t="s">
        <v>154</v>
      </c>
      <c r="D18" s="17" t="s">
        <v>87</v>
      </c>
      <c r="E18" s="18" t="s">
        <v>87</v>
      </c>
      <c r="F18" s="19" t="s">
        <v>87</v>
      </c>
      <c r="G18" s="20" t="s">
        <v>175</v>
      </c>
      <c r="H18" s="20" t="s">
        <v>175</v>
      </c>
      <c r="I18" s="15">
        <v>8</v>
      </c>
      <c r="J18" s="15"/>
      <c r="K18" s="15">
        <v>8</v>
      </c>
      <c r="L18" s="15"/>
      <c r="M18" s="15"/>
      <c r="N18" s="15"/>
    </row>
    <row r="19" ht="22.5" spans="1:14">
      <c r="A19" s="14"/>
      <c r="B19" s="15" t="s">
        <v>186</v>
      </c>
      <c r="C19" s="15" t="s">
        <v>187</v>
      </c>
      <c r="D19" s="17" t="s">
        <v>188</v>
      </c>
      <c r="E19" s="18" t="s">
        <v>188</v>
      </c>
      <c r="F19" s="19" t="s">
        <v>188</v>
      </c>
      <c r="G19" s="20" t="s">
        <v>158</v>
      </c>
      <c r="H19" s="20" t="s">
        <v>158</v>
      </c>
      <c r="I19" s="15">
        <v>15</v>
      </c>
      <c r="J19" s="15"/>
      <c r="K19" s="15">
        <v>15</v>
      </c>
      <c r="L19" s="15"/>
      <c r="M19" s="15"/>
      <c r="N19" s="15"/>
    </row>
    <row r="20" ht="22.5" spans="1:14">
      <c r="A20" s="14"/>
      <c r="B20" s="15"/>
      <c r="C20" s="16" t="s">
        <v>159</v>
      </c>
      <c r="D20" s="17" t="s">
        <v>189</v>
      </c>
      <c r="E20" s="18" t="s">
        <v>189</v>
      </c>
      <c r="F20" s="19" t="s">
        <v>189</v>
      </c>
      <c r="G20" s="20" t="s">
        <v>52</v>
      </c>
      <c r="H20" s="20" t="s">
        <v>52</v>
      </c>
      <c r="I20" s="31">
        <v>15</v>
      </c>
      <c r="J20" s="32"/>
      <c r="K20" s="31">
        <v>15</v>
      </c>
      <c r="L20" s="32"/>
      <c r="M20" s="15"/>
      <c r="N20" s="15"/>
    </row>
    <row r="21" ht="33.75" spans="1:14">
      <c r="A21" s="14"/>
      <c r="B21" s="15" t="s">
        <v>161</v>
      </c>
      <c r="C21" s="15" t="s">
        <v>162</v>
      </c>
      <c r="D21" s="17" t="s">
        <v>163</v>
      </c>
      <c r="E21" s="18"/>
      <c r="F21" s="19"/>
      <c r="G21" s="20" t="s">
        <v>66</v>
      </c>
      <c r="H21" s="23">
        <v>0.9</v>
      </c>
      <c r="I21" s="15">
        <v>10</v>
      </c>
      <c r="J21" s="15"/>
      <c r="K21" s="15">
        <v>10</v>
      </c>
      <c r="L21" s="15"/>
      <c r="M21" s="15"/>
      <c r="N21" s="15"/>
    </row>
    <row r="22" spans="1:14">
      <c r="A22" s="24" t="s">
        <v>164</v>
      </c>
      <c r="B22" s="24"/>
      <c r="C22" s="24"/>
      <c r="D22" s="24"/>
      <c r="E22" s="24"/>
      <c r="F22" s="24"/>
      <c r="G22" s="24"/>
      <c r="H22" s="24"/>
      <c r="I22" s="24">
        <f>SUM(I13:J21)</f>
        <v>90</v>
      </c>
      <c r="J22" s="24"/>
      <c r="K22" s="24">
        <f>SUM(K13:L21)</f>
        <v>90</v>
      </c>
      <c r="L22" s="24"/>
      <c r="M22" s="33"/>
      <c r="N22" s="33"/>
    </row>
    <row r="23" spans="1:14">
      <c r="A23" s="25" t="s">
        <v>165</v>
      </c>
      <c r="B23" s="26" t="s">
        <v>166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4"/>
    </row>
    <row r="24" spans="1:14">
      <c r="A24" s="28" t="s">
        <v>167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ht="55.15" customHeight="1" spans="1:14">
      <c r="A25" s="28" t="s">
        <v>168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ht="47.45" customHeight="1" spans="1:14">
      <c r="A26" s="28" t="s">
        <v>169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B19:B20"/>
    <mergeCell ref="C13:C14"/>
    <mergeCell ref="C15:C1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项目支出-中央政法转移支付资金</vt:lpstr>
      <vt:lpstr>项目支出-业务费</vt:lpstr>
      <vt:lpstr>项目支出-法庭维护费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2018-12-06T00:45:00Z</dcterms:created>
  <cp:lastPrinted>2020-03-13T02:25:00Z</cp:lastPrinted>
  <dcterms:modified xsi:type="dcterms:W3CDTF">2023-08-17T08:29:24Z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22C65AA05F484DD7AE688FFCEC82AAD5</vt:lpwstr>
  </property>
</Properties>
</file>