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9" activeTab="4"/>
  </bookViews>
  <sheets>
    <sheet name="封面" sheetId="10" r:id="rId1"/>
    <sheet name="目录" sheetId="12" r:id="rId2"/>
    <sheet name="省级部门（单位）整体支出绩效自评表" sheetId="4" r:id="rId3"/>
    <sheet name="部门预算项目支出绩效自评结果汇总表" sheetId="5" r:id="rId4"/>
    <sheet name="业务费" sheetId="2" r:id="rId5"/>
    <sheet name="省对市县转移支付绩效自评结果汇总表" sheetId="6" r:id="rId6"/>
    <sheet name="中央政法转移支付资金" sheetId="3" r:id="rId7"/>
  </sheets>
  <calcPr calcId="144525"/>
</workbook>
</file>

<file path=xl/comments1.xml><?xml version="1.0" encoding="utf-8"?>
<comments xmlns="http://schemas.openxmlformats.org/spreadsheetml/2006/main">
  <authors>
    <author>11409</author>
  </authors>
  <commentList>
    <comment ref="A31" authorId="0">
      <text>
        <r>
          <rPr>
            <b/>
            <sz val="9"/>
            <rFont val="宋体"/>
            <charset val="134"/>
          </rPr>
          <t>11409:其他需要说明的问题建议直接写“无”</t>
        </r>
      </text>
    </comment>
  </commentList>
</comments>
</file>

<file path=xl/sharedStrings.xml><?xml version="1.0" encoding="utf-8"?>
<sst xmlns="http://schemas.openxmlformats.org/spreadsheetml/2006/main" count="330" uniqueCount="204">
  <si>
    <t>附件1</t>
  </si>
  <si>
    <r>
      <rPr>
        <b/>
        <sz val="36"/>
        <color theme="1"/>
        <rFont val="宋体"/>
        <charset val="134"/>
        <scheme val="minor"/>
      </rPr>
      <t>2022年度省级预算执行情况绩效自评报表</t>
    </r>
    <r>
      <rPr>
        <b/>
        <sz val="28"/>
        <color theme="1"/>
        <rFont val="宋体"/>
        <charset val="134"/>
        <scheme val="minor"/>
      </rPr>
      <t xml:space="preserve">
</t>
    </r>
  </si>
  <si>
    <t xml:space="preserve">                                 编报部门（单位公章）：庆阳市中级人民法院</t>
  </si>
  <si>
    <t xml:space="preserve">                                 编报日期：2023年2月</t>
  </si>
  <si>
    <t xml:space="preserve">                                 联系人及电话：       </t>
  </si>
  <si>
    <t>2022年度省级预算执行情况绩效自评报表目录</t>
  </si>
  <si>
    <t>一、部门自评报告</t>
  </si>
  <si>
    <t>二、部门整体支出自评表</t>
  </si>
  <si>
    <t>三、部门预算项目支出绩效自评结果汇总表</t>
  </si>
  <si>
    <t xml:space="preserve">  1.业务费项目绩效自评表</t>
  </si>
  <si>
    <t>四、省对市县转移支付支出绩效自评结果汇总表</t>
  </si>
  <si>
    <t xml:space="preserve">  1.中央政法转移支付资金项目绩效自评表</t>
  </si>
  <si>
    <t xml:space="preserve">   ……</t>
  </si>
  <si>
    <r>
      <rPr>
        <b/>
        <sz val="20"/>
        <color rgb="FF000000"/>
        <rFont val="宋体"/>
        <charset val="134"/>
      </rPr>
      <t>2022年</t>
    </r>
    <r>
      <rPr>
        <b/>
        <u/>
        <sz val="20"/>
        <color rgb="FF000000"/>
        <rFont val="宋体"/>
        <charset val="134"/>
      </rPr>
      <t>庆阳市中级人民法院</t>
    </r>
    <r>
      <rPr>
        <b/>
        <sz val="20"/>
        <color rgb="FF000000"/>
        <rFont val="宋体"/>
        <charset val="134"/>
      </rPr>
      <t>部门（单位）整体支出绩效自评表</t>
    </r>
  </si>
  <si>
    <t>部门（单位）名称</t>
  </si>
  <si>
    <t>庆阳市中级人民法院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</si>
  <si>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</si>
  <si>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</si>
  <si>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</si>
  <si>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</si>
  <si>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</si>
  <si>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</si>
  <si>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</si>
  <si>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</si>
  <si>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</si>
  <si>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</si>
  <si>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</si>
  <si>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</si>
  <si>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</si>
  <si>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</si>
  <si>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目标1：发挥审判职能作用，更好地维护国家法制、法律的权威、公平和正义，维护社会稳定和谐,各类案件结案率达到80%以上。</t>
  </si>
  <si>
    <t>目标1完成情况：全处干警坚持以习近平新时代中国特色社会主义思想为指导，认真学习贯彻党中央、省市关于财物管理和后勤保障政策文件和部署要求，深入学习财会和法律专业知识，不断提高政治素质、道德修养和专业水平，较好地完成各项目标任务。</t>
  </si>
  <si>
    <t>目标2：深入贯彻以人民为中心的发展思想，坚守司法为民初心，努力为群众提供普惠均等、便捷高效、智能精准的司法服务。</t>
  </si>
  <si>
    <t>目标2完成情况：认真学习研究分析各类经费发放、管理和使用制度，最大限度在政策允许范围内充分强化干警待遇，优化履职环境，提升激励干警工作积极性。进一步加大智慧法院建设，在原有2个科技法庭基础上，租赁2个云上法庭及2个云间法庭，良好保障各庭室远程开庭需求，新建党员活动室、科技法庭各一个，有力服务后半年疫情多点集中和反复爆发期间我院各项工作不停步。</t>
  </si>
  <si>
    <t>目标3：坚持科技创新驱动，将智慧法院建设和司法体制机制综合配套改革作为推动法院工作持续发展的强大动力，审判体系和审判能力现代化稳步推进</t>
  </si>
  <si>
    <t>目标3完成情况：严谨细致办理各项经费支出以及诉讼费退费，如实登记院内资产台账、填报资产月报。按照省院要求整理收集两级法院不动产权登记。定期向省院汇缴诉讼费和罚没款、上报诉讼费退费情况及预收诉讼费上缴情况。着力加强非税收入管理，强化非税票据监管，配合省财政做好全省法院非税票据的对账、审核工作。</t>
  </si>
  <si>
    <t>年度绩效指标完成情况</t>
  </si>
  <si>
    <t>一级指标</t>
  </si>
  <si>
    <t>二级指标</t>
  </si>
  <si>
    <t>三级指标</t>
  </si>
  <si>
    <t>年度指标值</t>
  </si>
  <si>
    <t>实际完成值</t>
  </si>
  <si>
    <t>偏差原因分析及改进措施</t>
  </si>
  <si>
    <t>部门管理</t>
  </si>
  <si>
    <t>资金投入</t>
  </si>
  <si>
    <t>基本支出预算执行率</t>
  </si>
  <si>
    <t>&gt;=95</t>
  </si>
  <si>
    <t>项目支出预算执行率</t>
  </si>
  <si>
    <t>“三公经费”控制率</t>
  </si>
  <si>
    <t>=100</t>
  </si>
  <si>
    <t>结转结余变动率</t>
  </si>
  <si>
    <t>&lt;10</t>
  </si>
  <si>
    <r>
      <rPr>
        <b/>
        <sz val="10.5"/>
        <color rgb="FF000000"/>
        <rFont val="宋体"/>
        <charset val="134"/>
      </rPr>
      <t>偏差原因</t>
    </r>
    <r>
      <rPr>
        <sz val="10.5"/>
        <color rgb="FF000000"/>
        <rFont val="宋体"/>
        <charset val="134"/>
      </rPr>
      <t>：本年人员经费结转较大。</t>
    </r>
    <r>
      <rPr>
        <b/>
        <sz val="10.5"/>
        <color rgb="FF000000"/>
        <rFont val="宋体"/>
        <charset val="134"/>
      </rPr>
      <t>改进措施：</t>
    </r>
    <r>
      <rPr>
        <sz val="10.5"/>
        <color rgb="FF000000"/>
        <rFont val="宋体"/>
        <charset val="134"/>
      </rPr>
      <t>进一步加强资金支付管理，提高预算资金支付进度。</t>
    </r>
  </si>
  <si>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</si>
  <si>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</si>
  <si>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</si>
  <si>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</si>
  <si>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</si>
  <si>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</si>
  <si>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</si>
  <si>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</si>
  <si>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</si>
  <si>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</si>
  <si>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</si>
  <si>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</si>
  <si>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</si>
  <si>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</si>
  <si>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</si>
  <si>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案件结案率（%）</t>
  </si>
  <si>
    <t>&gt;=90</t>
  </si>
  <si>
    <t>部门效果目标</t>
  </si>
  <si>
    <t>重大案件是否公开</t>
  </si>
  <si>
    <t>是</t>
  </si>
  <si>
    <t>服务对象满意度</t>
  </si>
  <si>
    <t>群众满意度（%）</t>
  </si>
  <si>
    <t>干警满意度</t>
  </si>
  <si>
    <t>社会影响</t>
  </si>
  <si>
    <t>是否有利于维护社会稳定</t>
  </si>
  <si>
    <t>能力建设</t>
  </si>
  <si>
    <t>长效管理</t>
  </si>
  <si>
    <t>中期规划建设完备程度</t>
  </si>
  <si>
    <t>完备</t>
  </si>
  <si>
    <t>人力资源建设</t>
  </si>
  <si>
    <t>人员培训机制完备性</t>
  </si>
  <si>
    <t>档案管理</t>
  </si>
  <si>
    <t>档案管理完备性</t>
  </si>
  <si>
    <t>及时</t>
  </si>
  <si>
    <t>合    计</t>
  </si>
  <si>
    <t>其他需要说明的问题：无。</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</si>
  <si>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</si>
  <si>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</si>
  <si>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</si>
  <si>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</si>
  <si>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</si>
  <si>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</si>
  <si>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</si>
  <si>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</si>
  <si>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</si>
  <si>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</si>
  <si>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</si>
  <si>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</si>
  <si>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</si>
  <si>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全省法院业务费</t>
  </si>
  <si>
    <t>甘肃省高级人民法院</t>
  </si>
  <si>
    <t>合计</t>
  </si>
  <si>
    <r>
      <rPr>
        <b/>
        <sz val="20"/>
        <color theme="1"/>
        <rFont val="宋体"/>
        <charset val="134"/>
      </rPr>
      <t>2022年</t>
    </r>
    <r>
      <rPr>
        <b/>
        <u/>
        <sz val="20"/>
        <color theme="1"/>
        <rFont val="宋体"/>
        <charset val="134"/>
      </rPr>
      <t>庆阳市中级人民法院</t>
    </r>
    <r>
      <rPr>
        <b/>
        <sz val="20"/>
        <color theme="1"/>
        <rFont val="宋体"/>
        <charset val="134"/>
      </rPr>
      <t>部门预算项目支出绩效自评表</t>
    </r>
  </si>
  <si>
    <t>实施单位</t>
  </si>
  <si>
    <t>全年预算数</t>
  </si>
  <si>
    <t>全年执行数</t>
  </si>
  <si>
    <t>执行率</t>
  </si>
  <si>
    <t>年度资金总额</t>
  </si>
  <si>
    <t>其中：当年财政拨款</t>
  </si>
  <si>
    <t xml:space="preserve">      上年结转资金</t>
  </si>
  <si>
    <t>年度总体目标</t>
  </si>
  <si>
    <t>实际完成情况</t>
  </si>
  <si>
    <t>通过2022年度业务费的投入，保障单位正常审判执行工作顺利开展，提高办案效率，从而推动本院各项工作顺利开展。</t>
  </si>
  <si>
    <t>坚持“服务优先、效率第一”，高标准要求，高起点定位，切实做到“五个强化”。健全案款动态化管理机制，一案一账户系统线上支付全面推进。2022年王娜荣获全省法院财务先进个人，财务室被省高院推荐上报为2022年全国法院优秀财务统计报表先进。进一步加大智慧法院建设，在原有2个科技法庭基础上，租赁2个云上法庭及2个云间法庭，良好保障各庭室远程开庭需求，新建党员活动室、科技法庭各一个，有力服务后半年疫情多点集中和反复爆发期间我院各项工作不停步。严格执行车辆管理制度，狠抓驾驶员安全教育，截止12月底，共派车1660车次，安全行驶37.9万公里，未发生一起不安全事故。</t>
  </si>
  <si>
    <t>绩效指标</t>
  </si>
  <si>
    <t>产出指标</t>
  </si>
  <si>
    <t>数量指标</t>
  </si>
  <si>
    <t>供暖面积</t>
  </si>
  <si>
    <t>受理各项案件</t>
  </si>
  <si>
    <t>&gt;=2000</t>
  </si>
  <si>
    <r>
      <rPr>
        <b/>
        <sz val="9"/>
        <color theme="1"/>
        <rFont val="宋体"/>
        <charset val="134"/>
        <scheme val="minor"/>
      </rPr>
      <t>偏差原因：</t>
    </r>
    <r>
      <rPr>
        <sz val="9"/>
        <color theme="1"/>
        <rFont val="宋体"/>
        <charset val="134"/>
        <scheme val="minor"/>
      </rPr>
      <t>目标设置偏低。</t>
    </r>
    <r>
      <rPr>
        <b/>
        <sz val="9"/>
        <color theme="1"/>
        <rFont val="宋体"/>
        <charset val="134"/>
        <scheme val="minor"/>
      </rPr>
      <t>改进措施</t>
    </r>
    <r>
      <rPr>
        <sz val="9"/>
        <color theme="1"/>
        <rFont val="宋体"/>
        <charset val="134"/>
        <scheme val="minor"/>
      </rPr>
      <t>：加强绩效目标管理，合理设置绩效目标。</t>
    </r>
  </si>
  <si>
    <t>物业管理面积</t>
  </si>
  <si>
    <t>业务培训人次</t>
  </si>
  <si>
    <t>&gt;=20</t>
  </si>
  <si>
    <t>质量指标</t>
  </si>
  <si>
    <t>供热达标率</t>
  </si>
  <si>
    <t>结案率</t>
  </si>
  <si>
    <t>&gt;=95%</t>
  </si>
  <si>
    <t>人员培训合格率</t>
  </si>
  <si>
    <t>物业管理合格率</t>
  </si>
  <si>
    <t>&gt;=90%</t>
  </si>
  <si>
    <t>时效指标</t>
  </si>
  <si>
    <t>按时完成培训项目</t>
  </si>
  <si>
    <t>案件法定期限内办结数量</t>
  </si>
  <si>
    <t>办案经费支出及时性</t>
  </si>
  <si>
    <t>成本指标</t>
  </si>
  <si>
    <t>办案业务费控制率</t>
  </si>
  <si>
    <t>购买设备成本控制情况</t>
  </si>
  <si>
    <t>定额标准内</t>
  </si>
  <si>
    <t>效益指标</t>
  </si>
  <si>
    <t>经济效益指标</t>
  </si>
  <si>
    <t>资金审核规范性</t>
  </si>
  <si>
    <t>社会效益指标</t>
  </si>
  <si>
    <t>保证工作环境</t>
  </si>
  <si>
    <t>好</t>
  </si>
  <si>
    <t>维护社会稳定</t>
  </si>
  <si>
    <t>良好</t>
  </si>
  <si>
    <t>可持续影响指标</t>
  </si>
  <si>
    <t>财务制度健全性</t>
  </si>
  <si>
    <t>资金管理规范性</t>
  </si>
  <si>
    <t>满意度指标</t>
  </si>
  <si>
    <t>服务对象满意度指标</t>
  </si>
  <si>
    <t>当事人满意程度</t>
  </si>
  <si>
    <t>满意</t>
  </si>
  <si>
    <t>干警满意程度</t>
  </si>
  <si>
    <t>总分</t>
  </si>
  <si>
    <t>说明</t>
  </si>
  <si>
    <t>无</t>
  </si>
  <si>
    <t>2022年度省对市县转移支付绩效自评结果汇总表</t>
  </si>
  <si>
    <t>转移支付名称</t>
  </si>
  <si>
    <t>转移支付预算执行情况（万元）</t>
  </si>
  <si>
    <t>中央补助</t>
  </si>
  <si>
    <t>省级安排</t>
  </si>
  <si>
    <t>市县安排</t>
  </si>
  <si>
    <t>其他资金</t>
  </si>
  <si>
    <t>中央政法转移支付资金</t>
  </si>
  <si>
    <t>2022年度省对市县转移支付绩效自评表</t>
  </si>
  <si>
    <t>省级主管部门</t>
  </si>
  <si>
    <t>其中：中央资金</t>
  </si>
  <si>
    <t xml:space="preserve">      省级资金</t>
  </si>
  <si>
    <t xml:space="preserve">      市县资金</t>
  </si>
  <si>
    <t xml:space="preserve">      其他资金</t>
  </si>
  <si>
    <t>通过2022年中央政法转移支付资金的投入，1、提高办案经费保障水平，使队伍管理、教育培训、新闻宣传、文化建设、装备得到保障；2、合理使用办案经费，专款专用，不超范围支付，确保单位各项资产的安全有效使用及安全运行，进一步提高财政资金使用效率；3、保障单位正常审判执行工作顺利开展；4、及时分配资金，加快预算执行进度，确保完成各项工作目标。</t>
  </si>
  <si>
    <t>对审判大楼、机关院落开展美化工程，维护修缮大楼墙体脱落及附属设施损坏部位，重建维修前院文化墙和小广场，平整修补、绿化亮化前后院落；对会议室、审判法庭、办公室全部场所开展亮化工程，更换节能护眼灯具；对院机关办公用房和业务用房进行优化组合，使办公室和业务用房利用率进一步提升。进一步加大智慧法院建设，在原有2个科技法庭基础上，租赁2个云上法庭及2个云间法庭，良好保障各庭室远程开庭需求，新建党员活动室、科技法庭各一个，有力服务后半年疫情多点集中和反复爆发期间我院各项工作不停步。争取项目，对九楼大会议室进行全面改造，对年初预算中未列入的三个电子屏项目，竭力向上级部门汇报沟通并成功予以追加。</t>
  </si>
  <si>
    <t>车辆维修维护费</t>
  </si>
  <si>
    <t>&lt;=500次</t>
  </si>
  <si>
    <t>51次</t>
  </si>
  <si>
    <r>
      <rPr>
        <b/>
        <sz val="9"/>
        <color theme="1"/>
        <rFont val="宋体"/>
        <charset val="134"/>
      </rPr>
      <t>偏差原因：</t>
    </r>
    <r>
      <rPr>
        <sz val="9"/>
        <color theme="1"/>
        <rFont val="宋体"/>
        <charset val="134"/>
      </rPr>
      <t>因疫情原因车辆出行次数较少。</t>
    </r>
  </si>
  <si>
    <t>全年受理案件</t>
  </si>
  <si>
    <t>&gt;=2500件</t>
  </si>
  <si>
    <t>4791次</t>
  </si>
  <si>
    <r>
      <rPr>
        <b/>
        <sz val="9"/>
        <color theme="1"/>
        <rFont val="宋体"/>
        <charset val="134"/>
      </rPr>
      <t>偏差原因：</t>
    </r>
    <r>
      <rPr>
        <sz val="9"/>
        <color theme="1"/>
        <rFont val="宋体"/>
        <charset val="134"/>
      </rPr>
      <t>目标设置偏低。</t>
    </r>
    <r>
      <rPr>
        <b/>
        <sz val="9"/>
        <color theme="1"/>
        <rFont val="宋体"/>
        <charset val="134"/>
      </rPr>
      <t>改进措施：</t>
    </r>
    <r>
      <rPr>
        <sz val="9"/>
        <color theme="1"/>
        <rFont val="宋体"/>
        <charset val="134"/>
      </rPr>
      <t>加强绩效目标管理，合理设置绩效目标。</t>
    </r>
  </si>
  <si>
    <t>设备购置数</t>
  </si>
  <si>
    <t>&gt;=50</t>
  </si>
  <si>
    <t>维修维护项目数</t>
  </si>
  <si>
    <t>&gt;=10</t>
  </si>
  <si>
    <t>案件结案率</t>
  </si>
  <si>
    <t>车辆维修维护合格率</t>
  </si>
  <si>
    <t>设备验收合格率</t>
  </si>
  <si>
    <t>维修维护验收合格率</t>
  </si>
  <si>
    <t>按时完成维修维护项目率</t>
  </si>
  <si>
    <t>成本控制率</t>
  </si>
  <si>
    <t>资金支出真实有效性</t>
  </si>
  <si>
    <t>真实</t>
  </si>
  <si>
    <t>财务审核规范性</t>
  </si>
  <si>
    <t>资金使用与预算指标相符率</t>
  </si>
  <si>
    <t>&gt;=98%</t>
  </si>
  <si>
    <t>案件公开透明</t>
  </si>
  <si>
    <t>公开透明</t>
  </si>
  <si>
    <t>机构健全性</t>
  </si>
  <si>
    <t>资金管理规范性及长效机制</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</si>
</sst>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_ "/>
    <numFmt numFmtId="179" formatCode="0_ "/>
  </numFmts>
  <fonts count="49">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10"/>
      <color indexed="63"/>
      <name val="宋体"/>
      <charset val="134"/>
    </font>
    <font>
      <sz val="9"/>
      <color theme="1"/>
      <name val="宋体"/>
      <charset val="134"/>
      <scheme val="minor"/>
    </font>
    <font>
      <b/>
      <sz val="9"/>
      <color theme="1"/>
      <name val="宋体"/>
      <charset val="134"/>
    </font>
    <font>
      <sz val="11"/>
      <color theme="1"/>
      <name val="黑体"/>
      <charset val="134"/>
    </font>
    <font>
      <b/>
      <sz val="20"/>
      <color theme="1"/>
      <name val="宋体"/>
      <charset val="134"/>
      <scheme val="minor"/>
    </font>
    <font>
      <sz val="9"/>
      <color rgb="FF000000"/>
      <name val="宋体"/>
      <charset val="134"/>
      <scheme val="minor"/>
    </font>
    <font>
      <b/>
      <sz val="9"/>
      <color theme="1"/>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11"/>
      <color indexed="63"/>
      <name val="宋体"/>
      <charset val="134"/>
    </font>
    <font>
      <sz val="11"/>
      <name val="宋体"/>
      <charset val="134"/>
      <scheme val="minor"/>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
      <b/>
      <u/>
      <sz val="20"/>
      <color rgb="FF000000"/>
      <name val="宋体"/>
      <charset val="134"/>
    </font>
    <font>
      <b/>
      <sz val="28"/>
      <color theme="1"/>
      <name val="宋体"/>
      <charset val="134"/>
      <scheme val="minor"/>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7" borderId="24"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5" applyNumberFormat="0" applyFill="0" applyAlignment="0" applyProtection="0">
      <alignment vertical="center"/>
    </xf>
    <xf numFmtId="0" fontId="37" fillId="0" borderId="25" applyNumberFormat="0" applyFill="0" applyAlignment="0" applyProtection="0">
      <alignment vertical="center"/>
    </xf>
    <xf numFmtId="0" fontId="29" fillId="9" borderId="0" applyNumberFormat="0" applyBorder="0" applyAlignment="0" applyProtection="0">
      <alignment vertical="center"/>
    </xf>
    <xf numFmtId="0" fontId="32" fillId="0" borderId="26" applyNumberFormat="0" applyFill="0" applyAlignment="0" applyProtection="0">
      <alignment vertical="center"/>
    </xf>
    <xf numFmtId="0" fontId="29" fillId="10" borderId="0" applyNumberFormat="0" applyBorder="0" applyAlignment="0" applyProtection="0">
      <alignment vertical="center"/>
    </xf>
    <xf numFmtId="0" fontId="38" fillId="11" borderId="27" applyNumberFormat="0" applyAlignment="0" applyProtection="0">
      <alignment vertical="center"/>
    </xf>
    <xf numFmtId="0" fontId="39" fillId="11" borderId="23" applyNumberFormat="0" applyAlignment="0" applyProtection="0">
      <alignment vertical="center"/>
    </xf>
    <xf numFmtId="0" fontId="40" fillId="12" borderId="28"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cellStyleXfs>
  <cellXfs count="151">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176"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4" fillId="0" borderId="1" xfId="0" applyNumberFormat="1" applyFont="1" applyFill="1" applyBorder="1" applyAlignment="1">
      <alignment horizontal="center" vertical="center" wrapText="1"/>
    </xf>
    <xf numFmtId="9" fontId="3"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Border="1" applyAlignment="1">
      <alignmen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10" fontId="2" fillId="0" borderId="1" xfId="11"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177" fontId="3" fillId="0" borderId="1" xfId="0" applyNumberFormat="1" applyFont="1" applyBorder="1" applyAlignment="1">
      <alignment horizontal="center" vertical="center" wrapText="1"/>
    </xf>
    <xf numFmtId="0" fontId="0" fillId="0" borderId="1" xfId="0" applyBorder="1">
      <alignment vertical="center"/>
    </xf>
    <xf numFmtId="0" fontId="5" fillId="0" borderId="4" xfId="0" applyFont="1" applyFill="1" applyBorder="1" applyAlignment="1">
      <alignment horizontal="left" vertical="center"/>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4" xfId="0" applyFont="1" applyBorder="1" applyAlignment="1">
      <alignment horizontal="center" vertical="center" wrapText="1"/>
    </xf>
    <xf numFmtId="0" fontId="7"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177" fontId="0" fillId="0" borderId="1" xfId="0" applyNumberFormat="1" applyBorder="1">
      <alignment vertical="center"/>
    </xf>
    <xf numFmtId="0" fontId="0"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10" fontId="0" fillId="0" borderId="1" xfId="0" applyNumberFormat="1" applyBorder="1">
      <alignment vertical="center"/>
    </xf>
    <xf numFmtId="0" fontId="5" fillId="0" borderId="1" xfId="0" applyFont="1" applyBorder="1" applyAlignment="1">
      <alignment horizontal="center" vertical="center" textRotation="255"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9"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Fill="1" applyBorder="1" applyAlignment="1">
      <alignment vertical="center"/>
    </xf>
    <xf numFmtId="9" fontId="2" fillId="0" borderId="1" xfId="11" applyFont="1" applyBorder="1" applyAlignment="1">
      <alignment horizontal="center"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0" fillId="0" borderId="1" xfId="0" applyFont="1" applyBorder="1">
      <alignment vertical="center"/>
    </xf>
    <xf numFmtId="0" fontId="11" fillId="0" borderId="5"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2" fillId="0" borderId="1" xfId="0" applyFont="1" applyBorder="1" applyAlignment="1">
      <alignment vertical="center" wrapText="1"/>
    </xf>
    <xf numFmtId="10" fontId="0" fillId="0" borderId="1" xfId="11" applyNumberFormat="1" applyBorder="1">
      <alignment vertical="center"/>
    </xf>
    <xf numFmtId="0" fontId="0" fillId="0" borderId="0" xfId="0" applyFont="1" applyFill="1" applyBorder="1" applyAlignment="1"/>
    <xf numFmtId="0" fontId="13" fillId="0" borderId="0" xfId="0" applyFont="1" applyFill="1" applyBorder="1" applyAlignment="1">
      <alignment vertical="center"/>
    </xf>
    <xf numFmtId="0" fontId="14"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wrapText="1"/>
    </xf>
    <xf numFmtId="0" fontId="16" fillId="0" borderId="1" xfId="0" applyFont="1" applyFill="1" applyBorder="1" applyAlignment="1">
      <alignment vertical="center" wrapText="1"/>
    </xf>
    <xf numFmtId="176" fontId="15" fillId="0" borderId="1" xfId="0" applyNumberFormat="1" applyFont="1" applyFill="1" applyBorder="1" applyAlignment="1">
      <alignment vertical="center" wrapText="1"/>
    </xf>
    <xf numFmtId="10" fontId="15" fillId="0" borderId="3" xfId="0" applyNumberFormat="1" applyFont="1" applyFill="1" applyBorder="1" applyAlignment="1">
      <alignment horizontal="center" vertical="center" wrapText="1"/>
    </xf>
    <xf numFmtId="10" fontId="15" fillId="0" borderId="4"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176" fontId="17" fillId="0" borderId="5" xfId="0" applyNumberFormat="1" applyFont="1" applyFill="1" applyBorder="1" applyAlignment="1">
      <alignment horizontal="right" vertical="center" wrapText="1"/>
    </xf>
    <xf numFmtId="176" fontId="16" fillId="0" borderId="5" xfId="0" applyNumberFormat="1" applyFont="1" applyFill="1" applyBorder="1" applyAlignment="1">
      <alignment horizontal="right" vertical="center" wrapText="1"/>
    </xf>
    <xf numFmtId="10" fontId="16" fillId="0" borderId="9" xfId="0" applyNumberFormat="1" applyFont="1" applyFill="1" applyBorder="1" applyAlignment="1">
      <alignment horizontal="center" vertical="center" wrapText="1"/>
    </xf>
    <xf numFmtId="10" fontId="16" fillId="0" borderId="11"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3" xfId="0"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10" fontId="16" fillId="0" borderId="1" xfId="0" applyNumberFormat="1" applyFont="1" applyFill="1" applyBorder="1" applyAlignment="1" applyProtection="1">
      <alignment horizontal="center" vertical="center" wrapText="1"/>
    </xf>
    <xf numFmtId="178" fontId="16"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5" xfId="0"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16" xfId="0"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9" xfId="0" applyFont="1" applyFill="1" applyBorder="1" applyAlignment="1">
      <alignment horizontal="left" vertical="center" wrapText="1"/>
    </xf>
    <xf numFmtId="0" fontId="15" fillId="0" borderId="2" xfId="0" applyFont="1" applyFill="1" applyBorder="1" applyAlignment="1">
      <alignment horizontal="center" vertical="center" wrapText="1"/>
    </xf>
    <xf numFmtId="177" fontId="16" fillId="0" borderId="1" xfId="0" applyNumberFormat="1" applyFont="1" applyFill="1" applyBorder="1" applyAlignment="1">
      <alignment vertical="center" wrapText="1"/>
    </xf>
    <xf numFmtId="0" fontId="16" fillId="0" borderId="10"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4" xfId="0" applyFont="1" applyFill="1" applyBorder="1" applyAlignment="1">
      <alignment vertical="center"/>
    </xf>
    <xf numFmtId="0" fontId="16" fillId="0" borderId="4" xfId="0" applyFont="1" applyFill="1" applyBorder="1" applyAlignment="1">
      <alignment horizontal="left" vertical="center" wrapText="1"/>
    </xf>
    <xf numFmtId="0" fontId="19" fillId="0" borderId="0" xfId="0" applyFont="1" applyFill="1" applyBorder="1" applyAlignment="1"/>
    <xf numFmtId="9" fontId="16" fillId="0" borderId="1" xfId="0" applyNumberFormat="1" applyFont="1" applyFill="1" applyBorder="1" applyAlignment="1">
      <alignment vertical="center" wrapText="1"/>
    </xf>
    <xf numFmtId="9" fontId="15" fillId="0" borderId="1" xfId="0" applyNumberFormat="1" applyFont="1" applyFill="1" applyBorder="1" applyAlignment="1">
      <alignment vertical="center" wrapText="1"/>
    </xf>
    <xf numFmtId="0" fontId="16" fillId="0" borderId="22" xfId="0" applyFont="1" applyFill="1" applyBorder="1" applyAlignment="1">
      <alignment horizontal="left" vertical="center" wrapText="1"/>
    </xf>
    <xf numFmtId="0" fontId="20" fillId="0" borderId="0" xfId="0" applyFont="1">
      <alignment vertical="center"/>
    </xf>
    <xf numFmtId="0" fontId="0" fillId="0" borderId="0" xfId="0" applyBorder="1">
      <alignment vertical="center"/>
    </xf>
    <xf numFmtId="0" fontId="8" fillId="0" borderId="0" xfId="0" applyFont="1" applyBorder="1" applyAlignment="1">
      <alignment horizontal="center" vertical="center"/>
    </xf>
    <xf numFmtId="0" fontId="21" fillId="0" borderId="0" xfId="0" applyFont="1" applyBorder="1">
      <alignment vertical="center"/>
    </xf>
    <xf numFmtId="0" fontId="20" fillId="0" borderId="0" xfId="0" applyFont="1" applyBorder="1">
      <alignment vertical="center"/>
    </xf>
    <xf numFmtId="0" fontId="22" fillId="0" borderId="0" xfId="0" applyFont="1">
      <alignment vertical="center"/>
    </xf>
    <xf numFmtId="0" fontId="23" fillId="0" borderId="0" xfId="0" applyFont="1" applyAlignment="1">
      <alignment horizontal="center" vertical="center" wrapText="1"/>
    </xf>
    <xf numFmtId="0" fontId="0" fillId="0" borderId="0" xfId="0" applyAlignment="1">
      <alignment vertical="center"/>
    </xf>
    <xf numFmtId="0" fontId="24"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0"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7" sqref="A7"/>
    </sheetView>
  </sheetViews>
  <sheetFormatPr defaultColWidth="9" defaultRowHeight="13.5"/>
  <cols>
    <col min="1" max="1" width="181.375" customWidth="1"/>
  </cols>
  <sheetData>
    <row r="1" ht="45" customHeight="1" spans="1:1">
      <c r="A1" s="144" t="s">
        <v>0</v>
      </c>
    </row>
    <row r="2" ht="149.25" customHeight="1" spans="1:11">
      <c r="A2" s="145" t="s">
        <v>1</v>
      </c>
      <c r="B2" s="146"/>
      <c r="C2" s="146"/>
      <c r="D2" s="146"/>
      <c r="E2" s="146"/>
      <c r="F2" s="146"/>
      <c r="G2" s="146"/>
      <c r="H2" s="146"/>
      <c r="I2" s="146"/>
      <c r="J2" s="146"/>
      <c r="K2" s="146"/>
    </row>
    <row r="3" ht="51" customHeight="1" spans="1:11">
      <c r="A3" s="147"/>
      <c r="B3" s="146"/>
      <c r="C3" s="146"/>
      <c r="D3" s="146"/>
      <c r="E3" s="146"/>
      <c r="F3" s="146"/>
      <c r="G3" s="146"/>
      <c r="H3" s="146"/>
      <c r="I3" s="146"/>
      <c r="J3" s="146"/>
      <c r="K3" s="146"/>
    </row>
    <row r="4" ht="51" customHeight="1" spans="1:11">
      <c r="A4" s="147"/>
      <c r="B4" s="146"/>
      <c r="C4" s="146"/>
      <c r="D4" s="146"/>
      <c r="E4" s="146"/>
      <c r="F4" s="146"/>
      <c r="G4" s="146"/>
      <c r="H4" s="146"/>
      <c r="I4" s="146"/>
      <c r="J4" s="146"/>
      <c r="K4" s="146"/>
    </row>
    <row r="5" ht="51" customHeight="1" spans="1:11">
      <c r="A5" s="148" t="s">
        <v>2</v>
      </c>
      <c r="B5" s="146"/>
      <c r="C5" s="146"/>
      <c r="D5" s="146"/>
      <c r="E5" s="146"/>
      <c r="F5" s="146"/>
      <c r="G5" s="146"/>
      <c r="H5" s="146"/>
      <c r="I5" s="146"/>
      <c r="J5" s="146"/>
      <c r="K5" s="146"/>
    </row>
    <row r="6" ht="51" customHeight="1" spans="1:11">
      <c r="A6" s="148" t="s">
        <v>3</v>
      </c>
      <c r="B6" s="146"/>
      <c r="C6" s="146"/>
      <c r="D6" s="146"/>
      <c r="E6" s="146"/>
      <c r="F6" s="146"/>
      <c r="G6" s="146"/>
      <c r="H6" s="146"/>
      <c r="I6" s="146"/>
      <c r="J6" s="146"/>
      <c r="K6" s="146"/>
    </row>
    <row r="7" ht="51" customHeight="1" spans="1:11">
      <c r="A7" s="149" t="s">
        <v>4</v>
      </c>
      <c r="B7" s="146"/>
      <c r="C7" s="146"/>
      <c r="D7" s="146"/>
      <c r="E7" s="146"/>
      <c r="F7" s="146"/>
      <c r="G7" s="146"/>
      <c r="H7" s="146"/>
      <c r="I7" s="146"/>
      <c r="J7" s="146"/>
      <c r="K7" s="146"/>
    </row>
    <row r="8" s="139" customFormat="1" ht="27" customHeight="1" spans="1:1">
      <c r="A8" s="150"/>
    </row>
    <row r="9" s="139" customFormat="1" ht="27" customHeight="1"/>
    <row r="10" s="139"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11" sqref="A11"/>
    </sheetView>
  </sheetViews>
  <sheetFormatPr defaultColWidth="9" defaultRowHeight="13.5"/>
  <cols>
    <col min="1" max="1" width="81.625" customWidth="1"/>
  </cols>
  <sheetData>
    <row r="1" spans="1:1">
      <c r="A1" s="140"/>
    </row>
    <row r="2" ht="40.5" customHeight="1" spans="1:1">
      <c r="A2" s="141" t="s">
        <v>5</v>
      </c>
    </row>
    <row r="3" ht="19.5" customHeight="1" spans="1:1">
      <c r="A3" s="140"/>
    </row>
    <row r="4" s="139" customFormat="1" ht="30.75" customHeight="1" spans="1:1">
      <c r="A4" s="142" t="s">
        <v>6</v>
      </c>
    </row>
    <row r="5" s="139" customFormat="1" ht="30.75" customHeight="1" spans="1:1">
      <c r="A5" s="142" t="s">
        <v>7</v>
      </c>
    </row>
    <row r="6" s="139" customFormat="1" ht="30.75" customHeight="1" spans="1:1">
      <c r="A6" s="142" t="s">
        <v>8</v>
      </c>
    </row>
    <row r="7" s="139" customFormat="1" ht="30.75" customHeight="1" spans="1:1">
      <c r="A7" s="143" t="s">
        <v>9</v>
      </c>
    </row>
    <row r="8" s="139" customFormat="1" ht="30.75" customHeight="1" spans="1:1">
      <c r="A8" s="142" t="s">
        <v>10</v>
      </c>
    </row>
    <row r="9" s="139" customFormat="1" ht="30.75" customHeight="1" spans="1:1">
      <c r="A9" s="143" t="s">
        <v>11</v>
      </c>
    </row>
    <row r="10" s="139" customFormat="1" ht="30.75" customHeight="1" spans="1:1">
      <c r="A10" s="143" t="s">
        <v>12</v>
      </c>
    </row>
    <row r="11" spans="1:1">
      <c r="A11" s="140"/>
    </row>
    <row r="12" spans="1:1">
      <c r="A12" s="140"/>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6"/>
  <sheetViews>
    <sheetView workbookViewId="0">
      <selection activeCell="F22" sqref="F22"/>
    </sheetView>
  </sheetViews>
  <sheetFormatPr defaultColWidth="11" defaultRowHeight="14.25"/>
  <cols>
    <col min="1" max="1" width="12.3916666666667" style="75" customWidth="1"/>
    <col min="2" max="2" width="22.125" style="75" customWidth="1"/>
    <col min="3" max="3" width="23.625" style="75" customWidth="1"/>
    <col min="4" max="4" width="29.2583333333333" style="75" customWidth="1"/>
    <col min="5" max="5" width="14" style="75" customWidth="1"/>
    <col min="6" max="6" width="12" style="75" customWidth="1"/>
    <col min="7" max="7" width="7.25833333333333" style="75" customWidth="1"/>
    <col min="8" max="8" width="11.875" style="75" customWidth="1"/>
    <col min="9" max="9" width="30.375" style="75" customWidth="1"/>
    <col min="10" max="10" width="11" style="75"/>
    <col min="11" max="11" width="12.625" style="75"/>
    <col min="12" max="16378" width="11" style="75"/>
    <col min="16379" max="16384" width="11" style="76"/>
  </cols>
  <sheetData>
    <row r="1" s="75" customFormat="1" ht="64.5" customHeight="1" spans="1:9">
      <c r="A1" s="77" t="s">
        <v>13</v>
      </c>
      <c r="B1" s="77"/>
      <c r="C1" s="77"/>
      <c r="D1" s="77"/>
      <c r="E1" s="77"/>
      <c r="F1" s="77"/>
      <c r="G1" s="77"/>
      <c r="H1" s="77"/>
      <c r="I1" s="77"/>
    </row>
    <row r="2" s="75" customFormat="1" ht="30" customHeight="1" spans="1:9">
      <c r="A2" s="78" t="s">
        <v>14</v>
      </c>
      <c r="B2" s="79" t="s">
        <v>15</v>
      </c>
      <c r="C2" s="80"/>
      <c r="D2" s="80"/>
      <c r="E2" s="80"/>
      <c r="F2" s="80"/>
      <c r="G2" s="80"/>
      <c r="H2" s="80"/>
      <c r="I2" s="131"/>
    </row>
    <row r="3" s="75" customFormat="1" ht="26.25" customHeight="1" spans="1:9">
      <c r="A3" s="81" t="s">
        <v>16</v>
      </c>
      <c r="B3" s="82"/>
      <c r="C3" s="82" t="s">
        <v>17</v>
      </c>
      <c r="D3" s="83" t="s">
        <v>18</v>
      </c>
      <c r="E3" s="84" t="s">
        <v>19</v>
      </c>
      <c r="F3" s="85" t="s">
        <v>20</v>
      </c>
      <c r="G3" s="86"/>
      <c r="H3" s="87" t="s">
        <v>21</v>
      </c>
      <c r="I3" s="132" t="s">
        <v>22</v>
      </c>
    </row>
    <row r="4" s="75" customFormat="1" ht="23.25" customHeight="1" spans="1:9">
      <c r="A4" s="88"/>
      <c r="B4" s="89" t="s">
        <v>23</v>
      </c>
      <c r="C4" s="90">
        <v>3477.99</v>
      </c>
      <c r="D4" s="90">
        <f>D5+D6</f>
        <v>3700.72</v>
      </c>
      <c r="E4" s="90">
        <f>E5+E6</f>
        <v>3473.89</v>
      </c>
      <c r="F4" s="91">
        <f>E4/D4</f>
        <v>0.938706521974102</v>
      </c>
      <c r="G4" s="92"/>
      <c r="H4" s="93">
        <v>10</v>
      </c>
      <c r="I4" s="133">
        <v>9.39</v>
      </c>
    </row>
    <row r="5" s="75" customFormat="1" ht="23.25" customHeight="1" spans="1:9">
      <c r="A5" s="88"/>
      <c r="B5" s="94" t="s">
        <v>24</v>
      </c>
      <c r="C5" s="95">
        <v>2857.99</v>
      </c>
      <c r="D5" s="96">
        <v>2895.45</v>
      </c>
      <c r="E5" s="96">
        <v>2668.74</v>
      </c>
      <c r="F5" s="97">
        <f>E5/D5</f>
        <v>0.921701289954929</v>
      </c>
      <c r="G5" s="98"/>
      <c r="H5" s="93" t="s">
        <v>25</v>
      </c>
      <c r="I5" s="93" t="s">
        <v>25</v>
      </c>
    </row>
    <row r="6" s="75" customFormat="1" ht="23.25" customHeight="1" spans="1:9">
      <c r="A6" s="99"/>
      <c r="B6" s="94" t="s">
        <v>26</v>
      </c>
      <c r="C6" s="96">
        <v>620</v>
      </c>
      <c r="D6" s="96">
        <v>805.27</v>
      </c>
      <c r="E6" s="96">
        <v>805.15</v>
      </c>
      <c r="F6" s="97">
        <f>E6/D6</f>
        <v>0.999850981658326</v>
      </c>
      <c r="G6" s="98"/>
      <c r="H6" s="93" t="s">
        <v>25</v>
      </c>
      <c r="I6" s="93" t="s">
        <v>25</v>
      </c>
    </row>
    <row r="7" s="75" customFormat="1" ht="23.25" customHeight="1" spans="1:9">
      <c r="A7" s="82" t="s">
        <v>27</v>
      </c>
      <c r="B7" s="100" t="s">
        <v>28</v>
      </c>
      <c r="C7" s="81"/>
      <c r="D7" s="81"/>
      <c r="E7" s="82" t="s">
        <v>29</v>
      </c>
      <c r="F7" s="82"/>
      <c r="G7" s="82"/>
      <c r="H7" s="82"/>
      <c r="I7" s="82"/>
    </row>
    <row r="8" s="75" customFormat="1" ht="49" customHeight="1" spans="1:11">
      <c r="A8" s="82"/>
      <c r="B8" s="94" t="s">
        <v>30</v>
      </c>
      <c r="C8" s="94"/>
      <c r="D8" s="94"/>
      <c r="E8" s="101" t="s">
        <v>31</v>
      </c>
      <c r="F8" s="101"/>
      <c r="G8" s="101"/>
      <c r="H8" s="101"/>
      <c r="I8" s="134"/>
      <c r="K8" s="135"/>
    </row>
    <row r="9" s="75" customFormat="1" ht="87" customHeight="1" spans="1:9">
      <c r="A9" s="82"/>
      <c r="B9" s="94" t="s">
        <v>32</v>
      </c>
      <c r="C9" s="94"/>
      <c r="D9" s="94"/>
      <c r="E9" s="101" t="s">
        <v>33</v>
      </c>
      <c r="F9" s="101"/>
      <c r="G9" s="101"/>
      <c r="H9" s="101"/>
      <c r="I9" s="134"/>
    </row>
    <row r="10" s="75" customFormat="1" ht="65" customHeight="1" spans="1:9">
      <c r="A10" s="82"/>
      <c r="B10" s="94" t="s">
        <v>34</v>
      </c>
      <c r="C10" s="94"/>
      <c r="D10" s="94"/>
      <c r="E10" s="101" t="s">
        <v>35</v>
      </c>
      <c r="F10" s="101"/>
      <c r="G10" s="101"/>
      <c r="H10" s="101"/>
      <c r="I10" s="134"/>
    </row>
    <row r="11" s="75" customFormat="1" ht="23.25" customHeight="1" spans="1:9">
      <c r="A11" s="102" t="s">
        <v>36</v>
      </c>
      <c r="B11" s="83" t="s">
        <v>37</v>
      </c>
      <c r="C11" s="103" t="s">
        <v>38</v>
      </c>
      <c r="D11" s="84" t="s">
        <v>39</v>
      </c>
      <c r="E11" s="99" t="s">
        <v>40</v>
      </c>
      <c r="F11" s="99" t="s">
        <v>41</v>
      </c>
      <c r="G11" s="99" t="s">
        <v>21</v>
      </c>
      <c r="H11" s="99" t="s">
        <v>22</v>
      </c>
      <c r="I11" s="99" t="s">
        <v>42</v>
      </c>
    </row>
    <row r="12" s="75" customFormat="1" ht="23.25" customHeight="1" spans="1:9">
      <c r="A12" s="102"/>
      <c r="B12" s="104" t="s">
        <v>43</v>
      </c>
      <c r="C12" s="105" t="s">
        <v>44</v>
      </c>
      <c r="D12" s="106" t="s">
        <v>45</v>
      </c>
      <c r="E12" s="107" t="s">
        <v>46</v>
      </c>
      <c r="F12" s="108">
        <v>0.9217</v>
      </c>
      <c r="G12" s="109">
        <v>2.7</v>
      </c>
      <c r="H12" s="109">
        <v>2.7</v>
      </c>
      <c r="I12" s="136"/>
    </row>
    <row r="13" s="75" customFormat="1" ht="23.25" customHeight="1" spans="1:9">
      <c r="A13" s="102"/>
      <c r="B13" s="110"/>
      <c r="C13" s="111"/>
      <c r="D13" s="106" t="s">
        <v>47</v>
      </c>
      <c r="E13" s="107" t="s">
        <v>46</v>
      </c>
      <c r="F13" s="112">
        <v>0.9999</v>
      </c>
      <c r="G13" s="109">
        <v>2.7</v>
      </c>
      <c r="H13" s="109">
        <v>2.7</v>
      </c>
      <c r="I13" s="136"/>
    </row>
    <row r="14" s="75" customFormat="1" ht="23.25" customHeight="1" spans="1:9">
      <c r="A14" s="102"/>
      <c r="B14" s="110"/>
      <c r="C14" s="111"/>
      <c r="D14" s="106" t="s">
        <v>48</v>
      </c>
      <c r="E14" s="113" t="s">
        <v>49</v>
      </c>
      <c r="F14" s="112">
        <v>0.8211</v>
      </c>
      <c r="G14" s="109">
        <v>2.7</v>
      </c>
      <c r="H14" s="109">
        <v>2.7</v>
      </c>
      <c r="I14" s="136"/>
    </row>
    <row r="15" s="75" customFormat="1" ht="44" customHeight="1" spans="1:9">
      <c r="A15" s="102"/>
      <c r="B15" s="110"/>
      <c r="C15" s="114"/>
      <c r="D15" s="106" t="s">
        <v>50</v>
      </c>
      <c r="E15" s="107" t="s">
        <v>51</v>
      </c>
      <c r="F15" s="112">
        <v>2.6155</v>
      </c>
      <c r="G15" s="109">
        <v>2.7</v>
      </c>
      <c r="H15" s="115">
        <v>0</v>
      </c>
      <c r="I15" s="137" t="s">
        <v>52</v>
      </c>
    </row>
    <row r="16" s="75" customFormat="1" ht="23.25" customHeight="1" spans="1:9">
      <c r="A16" s="102"/>
      <c r="B16" s="110"/>
      <c r="C16" s="116" t="s">
        <v>53</v>
      </c>
      <c r="D16" s="106" t="s">
        <v>54</v>
      </c>
      <c r="E16" s="113" t="s">
        <v>55</v>
      </c>
      <c r="F16" s="107">
        <v>1</v>
      </c>
      <c r="G16" s="109">
        <v>2.7</v>
      </c>
      <c r="H16" s="109">
        <v>2.7</v>
      </c>
      <c r="I16" s="89"/>
    </row>
    <row r="17" s="75" customFormat="1" ht="23.25" customHeight="1" spans="1:9">
      <c r="A17" s="102"/>
      <c r="B17" s="110"/>
      <c r="C17" s="114"/>
      <c r="D17" s="106" t="s">
        <v>56</v>
      </c>
      <c r="E17" s="113" t="s">
        <v>57</v>
      </c>
      <c r="F17" s="107">
        <v>1</v>
      </c>
      <c r="G17" s="109">
        <v>2.7</v>
      </c>
      <c r="H17" s="109">
        <v>2.7</v>
      </c>
      <c r="I17" s="89"/>
    </row>
    <row r="18" s="75" customFormat="1" ht="23.25" customHeight="1" spans="1:9">
      <c r="A18" s="102"/>
      <c r="B18" s="110"/>
      <c r="C18" s="117" t="s">
        <v>58</v>
      </c>
      <c r="D18" s="106" t="s">
        <v>59</v>
      </c>
      <c r="E18" s="113" t="s">
        <v>57</v>
      </c>
      <c r="F18" s="107">
        <v>1</v>
      </c>
      <c r="G18" s="109">
        <v>2.7</v>
      </c>
      <c r="H18" s="109">
        <v>2.7</v>
      </c>
      <c r="I18" s="89"/>
    </row>
    <row r="19" s="75" customFormat="1" ht="23.25" customHeight="1" spans="1:9">
      <c r="A19" s="102"/>
      <c r="B19" s="110"/>
      <c r="C19" s="118" t="s">
        <v>60</v>
      </c>
      <c r="D19" s="106" t="s">
        <v>61</v>
      </c>
      <c r="E19" s="113" t="s">
        <v>57</v>
      </c>
      <c r="F19" s="107">
        <v>1</v>
      </c>
      <c r="G19" s="109">
        <v>2.7</v>
      </c>
      <c r="H19" s="109">
        <v>2.7</v>
      </c>
      <c r="I19" s="89"/>
    </row>
    <row r="20" s="75" customFormat="1" ht="23.25" customHeight="1" spans="1:9">
      <c r="A20" s="102"/>
      <c r="B20" s="110"/>
      <c r="C20" s="118" t="s">
        <v>62</v>
      </c>
      <c r="D20" s="106" t="s">
        <v>63</v>
      </c>
      <c r="E20" s="113" t="s">
        <v>49</v>
      </c>
      <c r="F20" s="107">
        <v>1</v>
      </c>
      <c r="G20" s="109">
        <v>2.7</v>
      </c>
      <c r="H20" s="109">
        <v>2.7</v>
      </c>
      <c r="I20" s="136"/>
    </row>
    <row r="21" s="75" customFormat="1" ht="23.25" customHeight="1" spans="1:9">
      <c r="A21" s="102"/>
      <c r="B21" s="119"/>
      <c r="C21" s="118" t="s">
        <v>64</v>
      </c>
      <c r="D21" s="106" t="s">
        <v>65</v>
      </c>
      <c r="E21" s="102" t="s">
        <v>55</v>
      </c>
      <c r="F21" s="107">
        <v>1</v>
      </c>
      <c r="G21" s="109">
        <v>2.7</v>
      </c>
      <c r="H21" s="109">
        <v>2.7</v>
      </c>
      <c r="I21" s="89"/>
    </row>
    <row r="22" s="75" customFormat="1" ht="23.25" customHeight="1" spans="1:9">
      <c r="A22" s="102"/>
      <c r="B22" s="120" t="s">
        <v>66</v>
      </c>
      <c r="C22" s="121" t="s">
        <v>67</v>
      </c>
      <c r="D22" s="106" t="s">
        <v>68</v>
      </c>
      <c r="E22" s="102" t="s">
        <v>69</v>
      </c>
      <c r="F22" s="112">
        <v>0.9897</v>
      </c>
      <c r="G22" s="109">
        <v>10.8</v>
      </c>
      <c r="H22" s="109">
        <v>10.8</v>
      </c>
      <c r="I22" s="89"/>
    </row>
    <row r="23" s="75" customFormat="1" ht="23.25" customHeight="1" spans="1:9">
      <c r="A23" s="102"/>
      <c r="B23" s="120"/>
      <c r="C23" s="102" t="s">
        <v>70</v>
      </c>
      <c r="D23" s="106" t="s">
        <v>71</v>
      </c>
      <c r="E23" s="102" t="s">
        <v>72</v>
      </c>
      <c r="F23" s="107">
        <v>1</v>
      </c>
      <c r="G23" s="109">
        <v>10.8</v>
      </c>
      <c r="H23" s="109">
        <v>10.8</v>
      </c>
      <c r="I23" s="89"/>
    </row>
    <row r="24" s="75" customFormat="1" ht="23.25" customHeight="1" spans="1:9">
      <c r="A24" s="102"/>
      <c r="B24" s="120"/>
      <c r="C24" s="122" t="s">
        <v>73</v>
      </c>
      <c r="D24" s="101" t="s">
        <v>74</v>
      </c>
      <c r="E24" s="102" t="s">
        <v>69</v>
      </c>
      <c r="F24" s="107">
        <v>0.95</v>
      </c>
      <c r="G24" s="109">
        <v>10.8</v>
      </c>
      <c r="H24" s="109">
        <v>10.8</v>
      </c>
      <c r="I24" s="89"/>
    </row>
    <row r="25" s="75" customFormat="1" ht="23.25" customHeight="1" spans="1:9">
      <c r="A25" s="102"/>
      <c r="B25" s="120"/>
      <c r="C25" s="123"/>
      <c r="D25" s="101" t="s">
        <v>75</v>
      </c>
      <c r="E25" s="102" t="s">
        <v>69</v>
      </c>
      <c r="F25" s="107">
        <v>0.95</v>
      </c>
      <c r="G25" s="109">
        <v>10.8</v>
      </c>
      <c r="H25" s="109">
        <v>10.8</v>
      </c>
      <c r="I25" s="89"/>
    </row>
    <row r="26" s="75" customFormat="1" ht="23.25" customHeight="1" spans="1:9">
      <c r="A26" s="102"/>
      <c r="B26" s="124"/>
      <c r="C26" s="102" t="s">
        <v>76</v>
      </c>
      <c r="D26" s="101" t="s">
        <v>77</v>
      </c>
      <c r="E26" s="102" t="s">
        <v>72</v>
      </c>
      <c r="F26" s="107">
        <v>1</v>
      </c>
      <c r="G26" s="109">
        <v>10.8</v>
      </c>
      <c r="H26" s="109">
        <v>10.8</v>
      </c>
      <c r="I26" s="89"/>
    </row>
    <row r="27" s="75" customFormat="1" ht="23.25" customHeight="1" spans="1:9">
      <c r="A27" s="102"/>
      <c r="B27" s="125" t="s">
        <v>78</v>
      </c>
      <c r="C27" s="121" t="s">
        <v>79</v>
      </c>
      <c r="D27" s="106" t="s">
        <v>80</v>
      </c>
      <c r="E27" s="102" t="s">
        <v>81</v>
      </c>
      <c r="F27" s="107">
        <v>1</v>
      </c>
      <c r="G27" s="115">
        <v>3</v>
      </c>
      <c r="H27" s="115">
        <v>3</v>
      </c>
      <c r="I27" s="89"/>
    </row>
    <row r="28" s="75" customFormat="1" ht="23.25" customHeight="1" spans="1:9">
      <c r="A28" s="102"/>
      <c r="B28" s="110"/>
      <c r="C28" s="118" t="s">
        <v>82</v>
      </c>
      <c r="D28" s="106" t="s">
        <v>83</v>
      </c>
      <c r="E28" s="102" t="s">
        <v>81</v>
      </c>
      <c r="F28" s="107">
        <v>1</v>
      </c>
      <c r="G28" s="115">
        <v>3</v>
      </c>
      <c r="H28" s="115">
        <f>F28/100%*G28</f>
        <v>3</v>
      </c>
      <c r="I28" s="89"/>
    </row>
    <row r="29" s="75" customFormat="1" ht="23.25" customHeight="1" spans="1:9">
      <c r="A29" s="102"/>
      <c r="B29" s="110"/>
      <c r="C29" s="105" t="s">
        <v>84</v>
      </c>
      <c r="D29" s="126" t="s">
        <v>85</v>
      </c>
      <c r="E29" s="102" t="s">
        <v>86</v>
      </c>
      <c r="F29" s="107">
        <v>1</v>
      </c>
      <c r="G29" s="115">
        <v>3</v>
      </c>
      <c r="H29" s="115">
        <v>3</v>
      </c>
      <c r="I29" s="89"/>
    </row>
    <row r="30" s="75" customFormat="1" ht="23.25" customHeight="1" spans="1:9">
      <c r="A30" s="85" t="s">
        <v>87</v>
      </c>
      <c r="B30" s="127"/>
      <c r="C30" s="127"/>
      <c r="D30" s="127"/>
      <c r="E30" s="127"/>
      <c r="F30" s="127"/>
      <c r="G30" s="86"/>
      <c r="H30" s="128">
        <f>SUM(H12:H29)+I4</f>
        <v>96.69</v>
      </c>
      <c r="I30" s="89"/>
    </row>
    <row r="31" s="75" customFormat="1" ht="23.25" customHeight="1" spans="1:9">
      <c r="A31" s="129" t="s">
        <v>88</v>
      </c>
      <c r="B31" s="130"/>
      <c r="C31" s="130"/>
      <c r="D31" s="130"/>
      <c r="E31" s="130"/>
      <c r="F31" s="130"/>
      <c r="G31" s="130"/>
      <c r="H31" s="130"/>
      <c r="I31" s="138"/>
    </row>
    <row r="32" s="75" customFormat="1" ht="13.5"/>
    <row r="33" s="75" customFormat="1" ht="13.5"/>
    <row r="34" s="75" customFormat="1" ht="13.5"/>
    <row r="35" s="75" customFormat="1" ht="13.5"/>
    <row r="36" s="75" customFormat="1" spans="16379:16381">
      <c r="XEY36" s="76"/>
      <c r="XEZ36" s="76"/>
      <c r="XFA36" s="76"/>
    </row>
  </sheetData>
  <mergeCells count="25">
    <mergeCell ref="A1:I1"/>
    <mergeCell ref="B2:I2"/>
    <mergeCell ref="F3:G3"/>
    <mergeCell ref="F4:G4"/>
    <mergeCell ref="F5:G5"/>
    <mergeCell ref="F6:G6"/>
    <mergeCell ref="B7:D7"/>
    <mergeCell ref="E7:I7"/>
    <mergeCell ref="B8:D8"/>
    <mergeCell ref="E8:I8"/>
    <mergeCell ref="B9:D9"/>
    <mergeCell ref="E9:I9"/>
    <mergeCell ref="B10:D10"/>
    <mergeCell ref="E10:I10"/>
    <mergeCell ref="A30:G30"/>
    <mergeCell ref="A31:I31"/>
    <mergeCell ref="A3:A6"/>
    <mergeCell ref="A7:A10"/>
    <mergeCell ref="A11:A29"/>
    <mergeCell ref="B12:B21"/>
    <mergeCell ref="B22:B26"/>
    <mergeCell ref="B27:B29"/>
    <mergeCell ref="C12:C15"/>
    <mergeCell ref="C16:C17"/>
    <mergeCell ref="C24:C25"/>
  </mergeCells>
  <pageMargins left="0.75" right="0.75" top="1" bottom="1" header="0.5" footer="0.5"/>
  <pageSetup paperSize="9" scale="72"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opLeftCell="B1" workbookViewId="0">
      <selection activeCell="J24" sqref="J24"/>
    </sheetView>
  </sheetViews>
  <sheetFormatPr defaultColWidth="9" defaultRowHeight="13.5"/>
  <cols>
    <col min="1" max="1" width="8.125" style="31" customWidth="1"/>
    <col min="2" max="2" width="27.375" customWidth="1"/>
    <col min="3" max="3" width="21.7583333333333" customWidth="1"/>
    <col min="4" max="4" width="12.625" customWidth="1"/>
    <col min="5" max="6" width="13.2583333333333" customWidth="1"/>
    <col min="7" max="11" width="12.625" customWidth="1"/>
  </cols>
  <sheetData>
    <row r="1" ht="57" customHeight="1" spans="1:11">
      <c r="A1" s="32" t="s">
        <v>89</v>
      </c>
      <c r="B1" s="32"/>
      <c r="C1" s="32"/>
      <c r="D1" s="32"/>
      <c r="E1" s="32"/>
      <c r="F1" s="32"/>
      <c r="G1" s="32"/>
      <c r="H1" s="32"/>
      <c r="I1" s="32"/>
      <c r="J1" s="32"/>
      <c r="K1" s="32"/>
    </row>
    <row r="2" s="30" customFormat="1" ht="30" customHeight="1" spans="1:11">
      <c r="A2" s="68" t="s">
        <v>90</v>
      </c>
      <c r="B2" s="69" t="s">
        <v>91</v>
      </c>
      <c r="C2" s="70" t="s">
        <v>92</v>
      </c>
      <c r="D2" s="69" t="s">
        <v>93</v>
      </c>
      <c r="E2" s="69"/>
      <c r="F2" s="69"/>
      <c r="G2" s="69"/>
      <c r="H2" s="69"/>
      <c r="I2" s="69"/>
      <c r="J2" s="68" t="s">
        <v>94</v>
      </c>
      <c r="K2" s="68" t="s">
        <v>95</v>
      </c>
    </row>
    <row r="3" s="30" customFormat="1" ht="30" customHeight="1" spans="1:11">
      <c r="A3" s="71"/>
      <c r="B3" s="69"/>
      <c r="C3" s="70"/>
      <c r="D3" s="69" t="s">
        <v>18</v>
      </c>
      <c r="E3" s="69"/>
      <c r="F3" s="69"/>
      <c r="G3" s="69"/>
      <c r="H3" s="69" t="s">
        <v>96</v>
      </c>
      <c r="I3" s="69" t="s">
        <v>97</v>
      </c>
      <c r="J3" s="71"/>
      <c r="K3" s="71"/>
    </row>
    <row r="4" s="30" customFormat="1" ht="30" customHeight="1" spans="1:11">
      <c r="A4" s="72"/>
      <c r="B4" s="69"/>
      <c r="C4" s="70"/>
      <c r="D4" s="70" t="s">
        <v>98</v>
      </c>
      <c r="E4" s="69" t="s">
        <v>99</v>
      </c>
      <c r="F4" s="69" t="s">
        <v>100</v>
      </c>
      <c r="G4" s="69" t="s">
        <v>101</v>
      </c>
      <c r="H4" s="69"/>
      <c r="I4" s="70"/>
      <c r="J4" s="72"/>
      <c r="K4" s="71"/>
    </row>
    <row r="5" ht="30" customHeight="1" spans="1:11">
      <c r="A5" s="41">
        <v>1</v>
      </c>
      <c r="B5" s="42" t="s">
        <v>102</v>
      </c>
      <c r="C5" s="28" t="s">
        <v>103</v>
      </c>
      <c r="D5" s="28">
        <f>E5+F5</f>
        <v>237.18</v>
      </c>
      <c r="E5" s="5">
        <v>237</v>
      </c>
      <c r="F5" s="73">
        <v>0.18</v>
      </c>
      <c r="G5" s="73"/>
      <c r="H5" s="28">
        <v>230.18</v>
      </c>
      <c r="I5" s="74">
        <f>H5/D5</f>
        <v>0.970486550299351</v>
      </c>
      <c r="J5" s="28">
        <v>98.84</v>
      </c>
      <c r="K5" s="28"/>
    </row>
    <row r="6" ht="30" customHeight="1" spans="1:11">
      <c r="A6" s="41"/>
      <c r="B6" s="45"/>
      <c r="C6" s="45"/>
      <c r="D6" s="45"/>
      <c r="E6" s="28"/>
      <c r="F6" s="28"/>
      <c r="G6" s="28"/>
      <c r="H6" s="28"/>
      <c r="I6" s="28"/>
      <c r="J6" s="28"/>
      <c r="K6" s="28"/>
    </row>
    <row r="7" ht="30" customHeight="1" spans="1:11">
      <c r="A7" s="41"/>
      <c r="B7" s="45"/>
      <c r="C7" s="45"/>
      <c r="D7" s="45"/>
      <c r="E7" s="28"/>
      <c r="F7" s="28"/>
      <c r="G7" s="28"/>
      <c r="H7" s="28"/>
      <c r="I7" s="28"/>
      <c r="J7" s="28"/>
      <c r="K7" s="28"/>
    </row>
    <row r="8" ht="30" customHeight="1" spans="1:11">
      <c r="A8" s="41"/>
      <c r="B8" s="45"/>
      <c r="C8" s="45"/>
      <c r="D8" s="45"/>
      <c r="E8" s="28"/>
      <c r="F8" s="28"/>
      <c r="G8" s="28"/>
      <c r="H8" s="28"/>
      <c r="I8" s="28"/>
      <c r="J8" s="28"/>
      <c r="K8" s="28"/>
    </row>
    <row r="9" ht="30" customHeight="1" spans="1:11">
      <c r="A9" s="41"/>
      <c r="B9" s="28"/>
      <c r="C9" s="28"/>
      <c r="D9" s="28"/>
      <c r="E9" s="28"/>
      <c r="F9" s="28"/>
      <c r="G9" s="28"/>
      <c r="H9" s="28"/>
      <c r="I9" s="28"/>
      <c r="J9" s="28"/>
      <c r="K9" s="28"/>
    </row>
    <row r="10" ht="30" customHeight="1" spans="1:11">
      <c r="A10" s="41"/>
      <c r="B10" s="28"/>
      <c r="C10" s="28"/>
      <c r="D10" s="28"/>
      <c r="E10" s="28"/>
      <c r="F10" s="28"/>
      <c r="G10" s="28"/>
      <c r="H10" s="28"/>
      <c r="I10" s="28"/>
      <c r="J10" s="28"/>
      <c r="K10" s="28"/>
    </row>
    <row r="11" ht="30" customHeight="1" spans="1:11">
      <c r="A11" s="41"/>
      <c r="B11" s="28"/>
      <c r="C11" s="28"/>
      <c r="D11" s="28"/>
      <c r="E11" s="28"/>
      <c r="F11" s="28"/>
      <c r="G11" s="28"/>
      <c r="H11" s="28"/>
      <c r="I11" s="28"/>
      <c r="J11" s="28"/>
      <c r="K11" s="28"/>
    </row>
    <row r="12" ht="30" customHeight="1" spans="1:11">
      <c r="A12" s="41"/>
      <c r="B12" s="28"/>
      <c r="C12" s="28"/>
      <c r="D12" s="28"/>
      <c r="E12" s="28"/>
      <c r="F12" s="28"/>
      <c r="G12" s="28"/>
      <c r="H12" s="28"/>
      <c r="I12" s="28"/>
      <c r="J12" s="28"/>
      <c r="K12" s="28"/>
    </row>
    <row r="13" ht="30" customHeight="1" spans="1:11">
      <c r="A13" s="41"/>
      <c r="B13" s="45" t="s">
        <v>104</v>
      </c>
      <c r="C13" s="28"/>
      <c r="D13" s="28">
        <f>SUM(D5:D12)</f>
        <v>237.18</v>
      </c>
      <c r="E13" s="28">
        <f t="shared" ref="E13:J13" si="0">SUM(E5:E12)</f>
        <v>237</v>
      </c>
      <c r="F13" s="28">
        <f t="shared" si="0"/>
        <v>0.18</v>
      </c>
      <c r="G13" s="28"/>
      <c r="H13" s="28">
        <f t="shared" si="0"/>
        <v>230.18</v>
      </c>
      <c r="I13" s="74">
        <f>I5</f>
        <v>0.970486550299351</v>
      </c>
      <c r="J13" s="28">
        <f t="shared" si="0"/>
        <v>98.84</v>
      </c>
      <c r="K13" s="28"/>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abSelected="1" workbookViewId="0">
      <selection activeCell="H14" sqref="H14"/>
    </sheetView>
  </sheetViews>
  <sheetFormatPr defaultColWidth="9" defaultRowHeight="13.5"/>
  <cols>
    <col min="1" max="1" width="5.25833333333333" customWidth="1"/>
    <col min="3" max="3" width="7.2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25.9083333333333" customWidth="1"/>
  </cols>
  <sheetData>
    <row r="1" ht="42" customHeight="1" spans="1:14">
      <c r="A1" s="1" t="s">
        <v>105</v>
      </c>
      <c r="B1" s="1"/>
      <c r="C1" s="1"/>
      <c r="D1" s="1"/>
      <c r="E1" s="1"/>
      <c r="F1" s="1"/>
      <c r="G1" s="1"/>
      <c r="H1" s="1"/>
      <c r="I1" s="1"/>
      <c r="J1" s="1"/>
      <c r="K1" s="1"/>
      <c r="L1" s="1"/>
      <c r="M1" s="1"/>
      <c r="N1" s="1"/>
    </row>
    <row r="2" ht="15" customHeight="1" spans="1:14">
      <c r="A2" s="2" t="s">
        <v>91</v>
      </c>
      <c r="B2" s="2"/>
      <c r="C2" s="2" t="s">
        <v>102</v>
      </c>
      <c r="D2" s="2"/>
      <c r="E2" s="2"/>
      <c r="F2" s="2"/>
      <c r="G2" s="2"/>
      <c r="H2" s="2"/>
      <c r="I2" s="2"/>
      <c r="J2" s="2"/>
      <c r="K2" s="2"/>
      <c r="L2" s="2"/>
      <c r="M2" s="2"/>
      <c r="N2" s="2"/>
    </row>
    <row r="3" ht="15" customHeight="1" spans="1:14">
      <c r="A3" s="2" t="s">
        <v>92</v>
      </c>
      <c r="B3" s="2"/>
      <c r="C3" s="2" t="s">
        <v>103</v>
      </c>
      <c r="D3" s="2"/>
      <c r="E3" s="2"/>
      <c r="F3" s="2"/>
      <c r="G3" s="2"/>
      <c r="H3" s="2" t="s">
        <v>106</v>
      </c>
      <c r="I3" s="2"/>
      <c r="J3" s="2" t="s">
        <v>15</v>
      </c>
      <c r="K3" s="2"/>
      <c r="L3" s="2"/>
      <c r="M3" s="2"/>
      <c r="N3" s="2"/>
    </row>
    <row r="4" ht="15" customHeight="1" spans="1:14">
      <c r="A4" s="2" t="s">
        <v>93</v>
      </c>
      <c r="B4" s="2"/>
      <c r="C4" s="2"/>
      <c r="D4" s="2"/>
      <c r="E4" s="2" t="s">
        <v>17</v>
      </c>
      <c r="F4" s="2" t="s">
        <v>107</v>
      </c>
      <c r="G4" s="2"/>
      <c r="H4" s="2" t="s">
        <v>108</v>
      </c>
      <c r="I4" s="2"/>
      <c r="J4" s="2" t="s">
        <v>21</v>
      </c>
      <c r="K4" s="2"/>
      <c r="L4" s="2" t="s">
        <v>109</v>
      </c>
      <c r="M4" s="2"/>
      <c r="N4" s="2" t="s">
        <v>22</v>
      </c>
    </row>
    <row r="5" ht="15" customHeight="1" spans="1:14">
      <c r="A5" s="2"/>
      <c r="B5" s="2"/>
      <c r="C5" s="2"/>
      <c r="D5" s="2"/>
      <c r="E5" s="2"/>
      <c r="F5" s="2"/>
      <c r="G5" s="2"/>
      <c r="H5" s="2"/>
      <c r="I5" s="2"/>
      <c r="J5" s="2"/>
      <c r="K5" s="2"/>
      <c r="L5" s="2"/>
      <c r="M5" s="2"/>
      <c r="N5" s="2"/>
    </row>
    <row r="6" ht="15" customHeight="1" spans="1:14">
      <c r="A6" s="2"/>
      <c r="B6" s="2"/>
      <c r="C6" s="4" t="s">
        <v>110</v>
      </c>
      <c r="D6" s="4"/>
      <c r="E6" s="5">
        <v>207</v>
      </c>
      <c r="F6" s="5">
        <f>F7+F8</f>
        <v>230.18</v>
      </c>
      <c r="G6" s="5"/>
      <c r="H6" s="5">
        <f>SUM(H7:I8)</f>
        <v>230.18</v>
      </c>
      <c r="I6" s="5"/>
      <c r="J6" s="2">
        <v>10</v>
      </c>
      <c r="K6" s="2"/>
      <c r="L6" s="61">
        <f>H6/F6</f>
        <v>1</v>
      </c>
      <c r="M6" s="61"/>
      <c r="N6" s="2">
        <v>10</v>
      </c>
    </row>
    <row r="7" ht="15" customHeight="1" spans="1:14">
      <c r="A7" s="2"/>
      <c r="B7" s="2"/>
      <c r="C7" s="2" t="s">
        <v>111</v>
      </c>
      <c r="D7" s="2"/>
      <c r="E7" s="5">
        <v>207</v>
      </c>
      <c r="F7" s="5">
        <v>230</v>
      </c>
      <c r="G7" s="5"/>
      <c r="H7" s="5">
        <v>230</v>
      </c>
      <c r="I7" s="5"/>
      <c r="J7" s="2" t="s">
        <v>25</v>
      </c>
      <c r="K7" s="2"/>
      <c r="L7" s="2"/>
      <c r="M7" s="2"/>
      <c r="N7" s="2" t="s">
        <v>25</v>
      </c>
    </row>
    <row r="8" ht="15" customHeight="1" spans="1:14">
      <c r="A8" s="2"/>
      <c r="B8" s="2"/>
      <c r="C8" s="2" t="s">
        <v>112</v>
      </c>
      <c r="D8" s="2"/>
      <c r="E8" s="5">
        <v>0.18</v>
      </c>
      <c r="F8" s="5">
        <v>0.18</v>
      </c>
      <c r="G8" s="5"/>
      <c r="H8" s="5">
        <v>0.18</v>
      </c>
      <c r="I8" s="5"/>
      <c r="J8" s="2" t="s">
        <v>25</v>
      </c>
      <c r="K8" s="2"/>
      <c r="L8" s="2"/>
      <c r="M8" s="2"/>
      <c r="N8" s="2" t="s">
        <v>25</v>
      </c>
    </row>
    <row r="9" ht="15" customHeight="1" spans="1:14">
      <c r="A9" s="2"/>
      <c r="B9" s="2"/>
      <c r="C9" s="2" t="s">
        <v>101</v>
      </c>
      <c r="D9" s="2"/>
      <c r="E9" s="5"/>
      <c r="F9" s="5"/>
      <c r="G9" s="5"/>
      <c r="H9" s="5"/>
      <c r="I9" s="5"/>
      <c r="J9" s="2" t="s">
        <v>25</v>
      </c>
      <c r="K9" s="2"/>
      <c r="L9" s="2"/>
      <c r="M9" s="2"/>
      <c r="N9" s="2" t="s">
        <v>25</v>
      </c>
    </row>
    <row r="10" ht="15" customHeight="1" spans="1:14">
      <c r="A10" s="2" t="s">
        <v>113</v>
      </c>
      <c r="B10" s="2" t="s">
        <v>28</v>
      </c>
      <c r="C10" s="2"/>
      <c r="D10" s="2"/>
      <c r="E10" s="2"/>
      <c r="F10" s="2"/>
      <c r="G10" s="2"/>
      <c r="H10" s="2" t="s">
        <v>114</v>
      </c>
      <c r="I10" s="2"/>
      <c r="J10" s="2"/>
      <c r="K10" s="2"/>
      <c r="L10" s="2"/>
      <c r="M10" s="2"/>
      <c r="N10" s="2"/>
    </row>
    <row r="11" ht="100" customHeight="1" spans="1:14">
      <c r="A11" s="2"/>
      <c r="B11" s="9" t="s">
        <v>115</v>
      </c>
      <c r="C11" s="9"/>
      <c r="D11" s="9"/>
      <c r="E11" s="9"/>
      <c r="F11" s="9"/>
      <c r="G11" s="9"/>
      <c r="H11" s="9" t="s">
        <v>116</v>
      </c>
      <c r="I11" s="9"/>
      <c r="J11" s="9"/>
      <c r="K11" s="9"/>
      <c r="L11" s="9"/>
      <c r="M11" s="9"/>
      <c r="N11" s="9"/>
    </row>
    <row r="12" ht="18.95" customHeight="1" spans="1:14">
      <c r="A12" s="49" t="s">
        <v>117</v>
      </c>
      <c r="B12" s="50" t="s">
        <v>37</v>
      </c>
      <c r="C12" s="50" t="s">
        <v>38</v>
      </c>
      <c r="D12" s="50" t="s">
        <v>39</v>
      </c>
      <c r="E12" s="50"/>
      <c r="F12" s="50"/>
      <c r="G12" s="51" t="s">
        <v>40</v>
      </c>
      <c r="H12" s="50" t="s">
        <v>41</v>
      </c>
      <c r="I12" s="50" t="s">
        <v>21</v>
      </c>
      <c r="J12" s="50"/>
      <c r="K12" s="50" t="s">
        <v>22</v>
      </c>
      <c r="L12" s="50"/>
      <c r="M12" s="50" t="s">
        <v>42</v>
      </c>
      <c r="N12" s="50"/>
    </row>
    <row r="13" ht="15" customHeight="1" spans="1:14">
      <c r="A13" s="49"/>
      <c r="B13" s="50" t="s">
        <v>118</v>
      </c>
      <c r="C13" s="50" t="s">
        <v>119</v>
      </c>
      <c r="D13" s="52" t="s">
        <v>120</v>
      </c>
      <c r="E13" s="52"/>
      <c r="F13" s="52"/>
      <c r="G13" s="53">
        <f>8324.08</f>
        <v>8324.08</v>
      </c>
      <c r="H13" s="50">
        <v>8324.08</v>
      </c>
      <c r="I13" s="50">
        <v>3.84</v>
      </c>
      <c r="J13" s="50"/>
      <c r="K13" s="50">
        <v>3.84</v>
      </c>
      <c r="L13" s="50"/>
      <c r="M13" s="50"/>
      <c r="N13" s="50"/>
    </row>
    <row r="14" ht="37" customHeight="1" spans="1:14">
      <c r="A14" s="49"/>
      <c r="B14" s="50"/>
      <c r="C14" s="50"/>
      <c r="D14" s="52" t="s">
        <v>121</v>
      </c>
      <c r="E14" s="52"/>
      <c r="F14" s="52"/>
      <c r="G14" s="51" t="s">
        <v>122</v>
      </c>
      <c r="H14" s="50">
        <v>4791</v>
      </c>
      <c r="I14" s="50">
        <v>3.92</v>
      </c>
      <c r="J14" s="50"/>
      <c r="K14" s="50">
        <v>2.76</v>
      </c>
      <c r="L14" s="50"/>
      <c r="M14" s="62" t="s">
        <v>123</v>
      </c>
      <c r="N14" s="63"/>
    </row>
    <row r="15" ht="15" customHeight="1" spans="1:14">
      <c r="A15" s="49"/>
      <c r="B15" s="50"/>
      <c r="C15" s="50"/>
      <c r="D15" s="54" t="s">
        <v>124</v>
      </c>
      <c r="E15" s="55"/>
      <c r="F15" s="56"/>
      <c r="G15" s="51">
        <f>8324.08</f>
        <v>8324.08</v>
      </c>
      <c r="H15" s="50">
        <v>8324.08</v>
      </c>
      <c r="I15" s="50">
        <v>3.84</v>
      </c>
      <c r="J15" s="50"/>
      <c r="K15" s="50">
        <v>3.84</v>
      </c>
      <c r="L15" s="50"/>
      <c r="M15" s="64"/>
      <c r="N15" s="65"/>
    </row>
    <row r="16" ht="15" customHeight="1" spans="1:14">
      <c r="A16" s="49"/>
      <c r="B16" s="50"/>
      <c r="C16" s="50"/>
      <c r="D16" s="52" t="s">
        <v>125</v>
      </c>
      <c r="E16" s="52"/>
      <c r="F16" s="52"/>
      <c r="G16" s="51" t="s">
        <v>126</v>
      </c>
      <c r="H16" s="50">
        <v>18</v>
      </c>
      <c r="I16" s="50">
        <v>3.84</v>
      </c>
      <c r="J16" s="50"/>
      <c r="K16" s="50">
        <v>3.84</v>
      </c>
      <c r="L16" s="50"/>
      <c r="M16" s="50"/>
      <c r="N16" s="50"/>
    </row>
    <row r="17" ht="15" customHeight="1" spans="1:14">
      <c r="A17" s="49"/>
      <c r="B17" s="50"/>
      <c r="C17" s="50" t="s">
        <v>127</v>
      </c>
      <c r="D17" s="52" t="s">
        <v>128</v>
      </c>
      <c r="E17" s="52"/>
      <c r="F17" s="52"/>
      <c r="G17" s="17">
        <v>1</v>
      </c>
      <c r="H17" s="57">
        <v>1</v>
      </c>
      <c r="I17" s="50">
        <v>3.84</v>
      </c>
      <c r="J17" s="50"/>
      <c r="K17" s="50">
        <v>3.84</v>
      </c>
      <c r="L17" s="50"/>
      <c r="M17" s="50"/>
      <c r="N17" s="50"/>
    </row>
    <row r="18" ht="15" customHeight="1" spans="1:14">
      <c r="A18" s="49"/>
      <c r="B18" s="50"/>
      <c r="C18" s="50"/>
      <c r="D18" s="54" t="s">
        <v>129</v>
      </c>
      <c r="E18" s="55"/>
      <c r="F18" s="56"/>
      <c r="G18" s="51" t="s">
        <v>130</v>
      </c>
      <c r="H18" s="58">
        <v>0.9898</v>
      </c>
      <c r="I18" s="50">
        <v>3.84</v>
      </c>
      <c r="J18" s="50"/>
      <c r="K18" s="50">
        <v>3.84</v>
      </c>
      <c r="L18" s="50"/>
      <c r="M18" s="64"/>
      <c r="N18" s="65"/>
    </row>
    <row r="19" ht="15" customHeight="1" spans="1:14">
      <c r="A19" s="49"/>
      <c r="B19" s="50"/>
      <c r="C19" s="50"/>
      <c r="D19" s="52" t="s">
        <v>131</v>
      </c>
      <c r="E19" s="52"/>
      <c r="F19" s="52"/>
      <c r="G19" s="17">
        <v>1</v>
      </c>
      <c r="H19" s="57">
        <v>1</v>
      </c>
      <c r="I19" s="50">
        <v>3.84</v>
      </c>
      <c r="J19" s="50"/>
      <c r="K19" s="50">
        <v>3.84</v>
      </c>
      <c r="L19" s="50"/>
      <c r="M19" s="50"/>
      <c r="N19" s="50"/>
    </row>
    <row r="20" ht="15" customHeight="1" spans="1:14">
      <c r="A20" s="49"/>
      <c r="B20" s="50"/>
      <c r="C20" s="50"/>
      <c r="D20" s="52" t="s">
        <v>132</v>
      </c>
      <c r="E20" s="52"/>
      <c r="F20" s="52"/>
      <c r="G20" s="51" t="s">
        <v>133</v>
      </c>
      <c r="H20" s="57">
        <v>0.95</v>
      </c>
      <c r="I20" s="50">
        <v>3.84</v>
      </c>
      <c r="J20" s="50"/>
      <c r="K20" s="50">
        <v>3.84</v>
      </c>
      <c r="L20" s="50"/>
      <c r="M20" s="50"/>
      <c r="N20" s="50"/>
    </row>
    <row r="21" ht="15" customHeight="1" spans="1:14">
      <c r="A21" s="49"/>
      <c r="B21" s="50"/>
      <c r="C21" s="50" t="s">
        <v>134</v>
      </c>
      <c r="D21" s="52" t="s">
        <v>135</v>
      </c>
      <c r="E21" s="52"/>
      <c r="F21" s="52"/>
      <c r="G21" s="51" t="s">
        <v>133</v>
      </c>
      <c r="H21" s="57">
        <v>1</v>
      </c>
      <c r="I21" s="50">
        <v>3.84</v>
      </c>
      <c r="J21" s="50"/>
      <c r="K21" s="50">
        <v>3.84</v>
      </c>
      <c r="L21" s="50"/>
      <c r="M21" s="50"/>
      <c r="N21" s="50"/>
    </row>
    <row r="22" ht="15" customHeight="1" spans="1:14">
      <c r="A22" s="49"/>
      <c r="B22" s="50"/>
      <c r="C22" s="50"/>
      <c r="D22" s="52" t="s">
        <v>136</v>
      </c>
      <c r="E22" s="52"/>
      <c r="F22" s="52"/>
      <c r="G22" s="50" t="s">
        <v>133</v>
      </c>
      <c r="H22" s="58">
        <v>0.9898</v>
      </c>
      <c r="I22" s="50">
        <v>3.84</v>
      </c>
      <c r="J22" s="50"/>
      <c r="K22" s="50">
        <v>3.84</v>
      </c>
      <c r="L22" s="50"/>
      <c r="M22" s="50"/>
      <c r="N22" s="50"/>
    </row>
    <row r="23" ht="15" customHeight="1" spans="1:14">
      <c r="A23" s="49"/>
      <c r="B23" s="50"/>
      <c r="C23" s="50"/>
      <c r="D23" s="52" t="s">
        <v>137</v>
      </c>
      <c r="E23" s="52"/>
      <c r="F23" s="52"/>
      <c r="G23" s="50" t="s">
        <v>86</v>
      </c>
      <c r="H23" s="57">
        <v>1</v>
      </c>
      <c r="I23" s="50">
        <v>3.84</v>
      </c>
      <c r="J23" s="50"/>
      <c r="K23" s="50">
        <v>3.84</v>
      </c>
      <c r="L23" s="50"/>
      <c r="M23" s="50"/>
      <c r="N23" s="50"/>
    </row>
    <row r="24" ht="15" customHeight="1" spans="1:14">
      <c r="A24" s="49"/>
      <c r="B24" s="50"/>
      <c r="C24" s="50" t="s">
        <v>138</v>
      </c>
      <c r="D24" s="52" t="s">
        <v>139</v>
      </c>
      <c r="E24" s="52"/>
      <c r="F24" s="52"/>
      <c r="G24" s="17">
        <v>1</v>
      </c>
      <c r="H24" s="57">
        <v>1</v>
      </c>
      <c r="I24" s="50">
        <v>3.84</v>
      </c>
      <c r="J24" s="50"/>
      <c r="K24" s="50">
        <v>3.84</v>
      </c>
      <c r="L24" s="50"/>
      <c r="M24" s="50"/>
      <c r="N24" s="50"/>
    </row>
    <row r="25" ht="15" customHeight="1" spans="1:14">
      <c r="A25" s="49"/>
      <c r="B25" s="50"/>
      <c r="C25" s="50"/>
      <c r="D25" s="52" t="s">
        <v>140</v>
      </c>
      <c r="E25" s="52"/>
      <c r="F25" s="52"/>
      <c r="G25" s="50" t="s">
        <v>141</v>
      </c>
      <c r="H25" s="57">
        <v>1</v>
      </c>
      <c r="I25" s="50">
        <v>3.84</v>
      </c>
      <c r="J25" s="50"/>
      <c r="K25" s="50">
        <v>3.84</v>
      </c>
      <c r="L25" s="50"/>
      <c r="M25" s="50"/>
      <c r="N25" s="50"/>
    </row>
    <row r="26" ht="15" customHeight="1" spans="1:14">
      <c r="A26" s="49"/>
      <c r="B26" s="50" t="s">
        <v>142</v>
      </c>
      <c r="C26" s="50" t="s">
        <v>143</v>
      </c>
      <c r="D26" s="52" t="s">
        <v>144</v>
      </c>
      <c r="E26" s="52"/>
      <c r="F26" s="52"/>
      <c r="G26" s="50" t="s">
        <v>57</v>
      </c>
      <c r="H26" s="57">
        <v>1</v>
      </c>
      <c r="I26" s="50">
        <v>5</v>
      </c>
      <c r="J26" s="50"/>
      <c r="K26" s="50">
        <v>5</v>
      </c>
      <c r="L26" s="50"/>
      <c r="M26" s="50"/>
      <c r="N26" s="50"/>
    </row>
    <row r="27" ht="15" customHeight="1" spans="1:14">
      <c r="A27" s="49"/>
      <c r="B27" s="50"/>
      <c r="C27" s="50"/>
      <c r="D27" s="52" t="s">
        <v>56</v>
      </c>
      <c r="E27" s="52"/>
      <c r="F27" s="52"/>
      <c r="G27" s="50" t="s">
        <v>57</v>
      </c>
      <c r="H27" s="57">
        <v>1</v>
      </c>
      <c r="I27" s="50">
        <v>5</v>
      </c>
      <c r="J27" s="50"/>
      <c r="K27" s="50">
        <v>5</v>
      </c>
      <c r="L27" s="50"/>
      <c r="M27" s="50"/>
      <c r="N27" s="50"/>
    </row>
    <row r="28" ht="15" customHeight="1" spans="1:14">
      <c r="A28" s="49"/>
      <c r="B28" s="50"/>
      <c r="C28" s="50" t="s">
        <v>145</v>
      </c>
      <c r="D28" s="52" t="s">
        <v>146</v>
      </c>
      <c r="E28" s="52"/>
      <c r="F28" s="52"/>
      <c r="G28" s="50" t="s">
        <v>147</v>
      </c>
      <c r="H28" s="57">
        <v>1</v>
      </c>
      <c r="I28" s="50">
        <v>5</v>
      </c>
      <c r="J28" s="50"/>
      <c r="K28" s="50">
        <v>5</v>
      </c>
      <c r="L28" s="50"/>
      <c r="M28" s="50"/>
      <c r="N28" s="50"/>
    </row>
    <row r="29" ht="15" customHeight="1" spans="1:14">
      <c r="A29" s="49"/>
      <c r="B29" s="50"/>
      <c r="C29" s="50"/>
      <c r="D29" s="52" t="s">
        <v>148</v>
      </c>
      <c r="E29" s="52"/>
      <c r="F29" s="52"/>
      <c r="G29" s="50" t="s">
        <v>149</v>
      </c>
      <c r="H29" s="57">
        <v>1</v>
      </c>
      <c r="I29" s="50">
        <v>5</v>
      </c>
      <c r="J29" s="50"/>
      <c r="K29" s="50">
        <v>5</v>
      </c>
      <c r="L29" s="50"/>
      <c r="M29" s="50"/>
      <c r="N29" s="50"/>
    </row>
    <row r="30" ht="15" customHeight="1" spans="1:14">
      <c r="A30" s="49"/>
      <c r="B30" s="50"/>
      <c r="C30" s="50" t="s">
        <v>150</v>
      </c>
      <c r="D30" s="52" t="s">
        <v>151</v>
      </c>
      <c r="E30" s="52"/>
      <c r="F30" s="52"/>
      <c r="G30" s="50" t="s">
        <v>55</v>
      </c>
      <c r="H30" s="57">
        <v>1</v>
      </c>
      <c r="I30" s="50">
        <v>5</v>
      </c>
      <c r="J30" s="50"/>
      <c r="K30" s="50">
        <v>5</v>
      </c>
      <c r="L30" s="50"/>
      <c r="M30" s="50"/>
      <c r="N30" s="50"/>
    </row>
    <row r="31" ht="15" customHeight="1" spans="1:14">
      <c r="A31" s="49"/>
      <c r="B31" s="50"/>
      <c r="C31" s="50"/>
      <c r="D31" s="52" t="s">
        <v>152</v>
      </c>
      <c r="E31" s="52"/>
      <c r="F31" s="52"/>
      <c r="G31" s="50" t="s">
        <v>57</v>
      </c>
      <c r="H31" s="57">
        <v>1</v>
      </c>
      <c r="I31" s="50">
        <v>5</v>
      </c>
      <c r="J31" s="50"/>
      <c r="K31" s="50">
        <v>5</v>
      </c>
      <c r="L31" s="50"/>
      <c r="M31" s="50"/>
      <c r="N31" s="50"/>
    </row>
    <row r="32" ht="15" customHeight="1" spans="1:14">
      <c r="A32" s="49"/>
      <c r="B32" s="50" t="s">
        <v>153</v>
      </c>
      <c r="C32" s="50" t="s">
        <v>154</v>
      </c>
      <c r="D32" s="52" t="s">
        <v>155</v>
      </c>
      <c r="E32" s="52"/>
      <c r="F32" s="52"/>
      <c r="G32" s="50" t="s">
        <v>156</v>
      </c>
      <c r="H32" s="57">
        <v>1</v>
      </c>
      <c r="I32" s="50">
        <v>5</v>
      </c>
      <c r="J32" s="50"/>
      <c r="K32" s="50">
        <v>5</v>
      </c>
      <c r="L32" s="50"/>
      <c r="M32" s="50"/>
      <c r="N32" s="50"/>
    </row>
    <row r="33" ht="15" customHeight="1" spans="1:14">
      <c r="A33" s="49"/>
      <c r="B33" s="50"/>
      <c r="C33" s="50"/>
      <c r="D33" s="52" t="s">
        <v>157</v>
      </c>
      <c r="E33" s="52"/>
      <c r="F33" s="52"/>
      <c r="G33" s="50" t="s">
        <v>156</v>
      </c>
      <c r="H33" s="57">
        <v>1</v>
      </c>
      <c r="I33" s="50">
        <v>5</v>
      </c>
      <c r="J33" s="50"/>
      <c r="K33" s="50">
        <v>5</v>
      </c>
      <c r="L33" s="50"/>
      <c r="M33" s="50"/>
      <c r="N33" s="50"/>
    </row>
    <row r="34" ht="15" customHeight="1" spans="1:14">
      <c r="A34" s="59" t="s">
        <v>158</v>
      </c>
      <c r="B34" s="59"/>
      <c r="C34" s="59"/>
      <c r="D34" s="59"/>
      <c r="E34" s="59"/>
      <c r="F34" s="59"/>
      <c r="G34" s="59"/>
      <c r="H34" s="59"/>
      <c r="I34" s="59">
        <f>SUM(I13:I33)</f>
        <v>90</v>
      </c>
      <c r="J34" s="59"/>
      <c r="K34" s="66">
        <f>SUM(K13:K33)+N6</f>
        <v>98.84</v>
      </c>
      <c r="L34" s="66"/>
      <c r="M34" s="67"/>
      <c r="N34" s="67"/>
    </row>
    <row r="35" spans="1:14">
      <c r="A35" s="60" t="s">
        <v>159</v>
      </c>
      <c r="B35" s="21" t="s">
        <v>160</v>
      </c>
      <c r="C35" s="22"/>
      <c r="D35" s="22"/>
      <c r="E35" s="22"/>
      <c r="F35" s="22"/>
      <c r="G35" s="22"/>
      <c r="H35" s="22"/>
      <c r="I35" s="22"/>
      <c r="J35" s="22"/>
      <c r="K35" s="22"/>
      <c r="L35" s="22"/>
      <c r="M35" s="22"/>
      <c r="N35" s="29"/>
    </row>
    <row r="36" ht="15.95" customHeight="1"/>
  </sheetData>
  <mergeCells count="14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A34:H34"/>
    <mergeCell ref="I34:J34"/>
    <mergeCell ref="K34:L34"/>
    <mergeCell ref="M34:N34"/>
    <mergeCell ref="B35:N35"/>
    <mergeCell ref="A10:A11"/>
    <mergeCell ref="A12:A33"/>
    <mergeCell ref="B13:B25"/>
    <mergeCell ref="B26:B31"/>
    <mergeCell ref="B32:B33"/>
    <mergeCell ref="C13:C16"/>
    <mergeCell ref="C17:C20"/>
    <mergeCell ref="C21:C23"/>
    <mergeCell ref="C24:C25"/>
    <mergeCell ref="C26:C27"/>
    <mergeCell ref="C28:C29"/>
    <mergeCell ref="C30:C31"/>
    <mergeCell ref="C32:C33"/>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N9" sqref="N9"/>
    </sheetView>
  </sheetViews>
  <sheetFormatPr defaultColWidth="9" defaultRowHeight="13.5"/>
  <cols>
    <col min="1" max="1" width="5.75833333333333" style="31" customWidth="1"/>
    <col min="2" max="2" width="23" customWidth="1"/>
    <col min="3" max="3" width="18.125" customWidth="1"/>
    <col min="4" max="10" width="11.5" customWidth="1"/>
    <col min="11" max="11" width="10" customWidth="1"/>
    <col min="12" max="12" width="11.5" customWidth="1"/>
  </cols>
  <sheetData>
    <row r="1" ht="57" customHeight="1" spans="1:12">
      <c r="A1" s="32" t="s">
        <v>161</v>
      </c>
      <c r="B1" s="32"/>
      <c r="C1" s="32"/>
      <c r="D1" s="32"/>
      <c r="E1" s="32"/>
      <c r="F1" s="32"/>
      <c r="G1" s="32"/>
      <c r="H1" s="32"/>
      <c r="I1" s="32"/>
      <c r="J1" s="32"/>
      <c r="K1" s="32"/>
      <c r="L1" s="32"/>
    </row>
    <row r="2" s="30" customFormat="1" ht="30" customHeight="1" spans="1:12">
      <c r="A2" s="33" t="s">
        <v>90</v>
      </c>
      <c r="B2" s="34" t="s">
        <v>162</v>
      </c>
      <c r="C2" s="35" t="s">
        <v>92</v>
      </c>
      <c r="D2" s="36" t="s">
        <v>163</v>
      </c>
      <c r="E2" s="37"/>
      <c r="F2" s="37"/>
      <c r="G2" s="37"/>
      <c r="H2" s="37"/>
      <c r="I2" s="37"/>
      <c r="J2" s="39"/>
      <c r="K2" s="33" t="s">
        <v>94</v>
      </c>
      <c r="L2" s="33" t="s">
        <v>95</v>
      </c>
    </row>
    <row r="3" s="30" customFormat="1" ht="30" customHeight="1" spans="1:12">
      <c r="A3" s="38"/>
      <c r="B3" s="34"/>
      <c r="C3" s="35"/>
      <c r="D3" s="36" t="s">
        <v>18</v>
      </c>
      <c r="E3" s="37"/>
      <c r="F3" s="37"/>
      <c r="G3" s="37"/>
      <c r="H3" s="39"/>
      <c r="I3" s="46" t="s">
        <v>96</v>
      </c>
      <c r="J3" s="46" t="s">
        <v>97</v>
      </c>
      <c r="K3" s="38"/>
      <c r="L3" s="38"/>
    </row>
    <row r="4" s="30" customFormat="1" ht="30" customHeight="1" spans="1:12">
      <c r="A4" s="40"/>
      <c r="B4" s="34"/>
      <c r="C4" s="35"/>
      <c r="D4" s="35" t="s">
        <v>98</v>
      </c>
      <c r="E4" s="34" t="s">
        <v>164</v>
      </c>
      <c r="F4" s="34" t="s">
        <v>165</v>
      </c>
      <c r="G4" s="34" t="s">
        <v>166</v>
      </c>
      <c r="H4" s="34" t="s">
        <v>167</v>
      </c>
      <c r="I4" s="47"/>
      <c r="J4" s="40"/>
      <c r="K4" s="40"/>
      <c r="L4" s="38"/>
    </row>
    <row r="5" ht="30" customHeight="1" spans="1:12">
      <c r="A5" s="41">
        <v>1</v>
      </c>
      <c r="B5" s="42" t="s">
        <v>168</v>
      </c>
      <c r="C5" s="28" t="s">
        <v>103</v>
      </c>
      <c r="D5" s="43">
        <f>E5+F5</f>
        <v>575.09</v>
      </c>
      <c r="E5" s="28">
        <v>529.37</v>
      </c>
      <c r="F5" s="44">
        <v>45.72</v>
      </c>
      <c r="G5" s="28"/>
      <c r="H5" s="28"/>
      <c r="I5" s="28">
        <v>574.97</v>
      </c>
      <c r="J5" s="48">
        <f>I5/D5</f>
        <v>0.999791337008121</v>
      </c>
      <c r="K5" s="28">
        <v>95.9</v>
      </c>
      <c r="L5" s="28"/>
    </row>
    <row r="6" ht="30" customHeight="1" spans="1:12">
      <c r="A6" s="41"/>
      <c r="B6" s="42"/>
      <c r="C6" s="45"/>
      <c r="D6" s="28"/>
      <c r="E6" s="28"/>
      <c r="F6" s="28"/>
      <c r="G6" s="28"/>
      <c r="H6" s="28"/>
      <c r="I6" s="28"/>
      <c r="J6" s="28"/>
      <c r="K6" s="28"/>
      <c r="L6" s="28"/>
    </row>
    <row r="7" ht="30" customHeight="1" spans="1:12">
      <c r="A7" s="41"/>
      <c r="B7" s="42"/>
      <c r="C7" s="45"/>
      <c r="D7" s="28"/>
      <c r="E7" s="28"/>
      <c r="F7" s="28"/>
      <c r="G7" s="28"/>
      <c r="H7" s="28"/>
      <c r="I7" s="28"/>
      <c r="J7" s="28"/>
      <c r="K7" s="28"/>
      <c r="L7" s="28"/>
    </row>
    <row r="8" ht="30" customHeight="1" spans="1:12">
      <c r="A8" s="41"/>
      <c r="B8" s="45"/>
      <c r="C8" s="45"/>
      <c r="D8" s="28"/>
      <c r="E8" s="28"/>
      <c r="F8" s="28"/>
      <c r="G8" s="28"/>
      <c r="H8" s="28"/>
      <c r="I8" s="28"/>
      <c r="J8" s="28"/>
      <c r="K8" s="28"/>
      <c r="L8" s="28"/>
    </row>
    <row r="9" ht="30" customHeight="1" spans="1:12">
      <c r="A9" s="41"/>
      <c r="B9" s="28"/>
      <c r="C9" s="28"/>
      <c r="D9" s="28"/>
      <c r="E9" s="28"/>
      <c r="F9" s="28"/>
      <c r="G9" s="28"/>
      <c r="H9" s="28"/>
      <c r="I9" s="28"/>
      <c r="J9" s="28"/>
      <c r="K9" s="28"/>
      <c r="L9" s="28"/>
    </row>
    <row r="10" ht="30" customHeight="1" spans="1:12">
      <c r="A10" s="41"/>
      <c r="B10" s="28"/>
      <c r="C10" s="28"/>
      <c r="D10" s="28"/>
      <c r="E10" s="28"/>
      <c r="F10" s="28"/>
      <c r="G10" s="28"/>
      <c r="H10" s="28"/>
      <c r="I10" s="28"/>
      <c r="J10" s="28"/>
      <c r="K10" s="28"/>
      <c r="L10" s="28"/>
    </row>
    <row r="11" ht="30" customHeight="1" spans="1:12">
      <c r="A11" s="41"/>
      <c r="B11" s="28"/>
      <c r="C11" s="28"/>
      <c r="D11" s="28"/>
      <c r="E11" s="28"/>
      <c r="F11" s="28"/>
      <c r="G11" s="28"/>
      <c r="H11" s="28"/>
      <c r="I11" s="28"/>
      <c r="J11" s="28"/>
      <c r="K11" s="28"/>
      <c r="L11" s="28"/>
    </row>
    <row r="12" ht="30" customHeight="1" spans="1:12">
      <c r="A12" s="41"/>
      <c r="B12" s="45" t="s">
        <v>104</v>
      </c>
      <c r="C12" s="28"/>
      <c r="D12" s="28"/>
      <c r="E12" s="28"/>
      <c r="F12" s="28"/>
      <c r="G12" s="28"/>
      <c r="H12" s="28"/>
      <c r="I12" s="28"/>
      <c r="J12" s="28"/>
      <c r="K12" s="28"/>
      <c r="L12" s="28"/>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opLeftCell="A12" workbookViewId="0">
      <selection activeCell="H32" sqref="H32"/>
    </sheetView>
  </sheetViews>
  <sheetFormatPr defaultColWidth="9" defaultRowHeight="13.5"/>
  <cols>
    <col min="1" max="1" width="5.25833333333333" customWidth="1"/>
    <col min="3" max="3" width="7.25833333333333" customWidth="1"/>
    <col min="5" max="5" width="11.625" customWidth="1"/>
    <col min="6" max="6" width="6.25833333333333" customWidth="1"/>
    <col min="7" max="7" width="10.875" customWidth="1"/>
    <col min="8" max="8" width="10" customWidth="1"/>
    <col min="9" max="9" width="4.625" customWidth="1"/>
    <col min="10" max="10" width="3.25833333333333" customWidth="1"/>
    <col min="11" max="11" width="6.25833333333333" customWidth="1"/>
    <col min="12" max="12" width="1" customWidth="1"/>
    <col min="13" max="13" width="8.5" customWidth="1"/>
    <col min="14" max="14" width="31.8666666666667" customWidth="1"/>
  </cols>
  <sheetData>
    <row r="1" ht="57" customHeight="1" spans="1:14">
      <c r="A1" s="1" t="s">
        <v>169</v>
      </c>
      <c r="B1" s="1"/>
      <c r="C1" s="1"/>
      <c r="D1" s="1"/>
      <c r="E1" s="1"/>
      <c r="F1" s="1"/>
      <c r="G1" s="1"/>
      <c r="H1" s="1"/>
      <c r="I1" s="1"/>
      <c r="J1" s="1"/>
      <c r="K1" s="1"/>
      <c r="L1" s="1"/>
      <c r="M1" s="1"/>
      <c r="N1" s="1"/>
    </row>
    <row r="2" ht="15" customHeight="1" spans="1:14">
      <c r="A2" s="2" t="s">
        <v>162</v>
      </c>
      <c r="B2" s="2"/>
      <c r="C2" s="2" t="s">
        <v>168</v>
      </c>
      <c r="D2" s="2"/>
      <c r="E2" s="2"/>
      <c r="F2" s="2"/>
      <c r="G2" s="2"/>
      <c r="H2" s="2"/>
      <c r="I2" s="2"/>
      <c r="J2" s="2"/>
      <c r="K2" s="2"/>
      <c r="L2" s="2"/>
      <c r="M2" s="2"/>
      <c r="N2" s="2"/>
    </row>
    <row r="3" ht="15" customHeight="1" spans="1:14">
      <c r="A3" s="2" t="s">
        <v>170</v>
      </c>
      <c r="B3" s="2"/>
      <c r="C3" s="2" t="s">
        <v>103</v>
      </c>
      <c r="D3" s="2"/>
      <c r="E3" s="2"/>
      <c r="F3" s="2"/>
      <c r="G3" s="2"/>
      <c r="H3" s="3" t="s">
        <v>106</v>
      </c>
      <c r="I3" s="3"/>
      <c r="J3" s="2" t="s">
        <v>15</v>
      </c>
      <c r="K3" s="2"/>
      <c r="L3" s="2"/>
      <c r="M3" s="2"/>
      <c r="N3" s="2"/>
    </row>
    <row r="4" ht="15" customHeight="1" spans="1:14">
      <c r="A4" s="2" t="s">
        <v>93</v>
      </c>
      <c r="B4" s="2"/>
      <c r="C4" s="2"/>
      <c r="D4" s="2"/>
      <c r="E4" s="2" t="s">
        <v>17</v>
      </c>
      <c r="F4" s="2" t="s">
        <v>107</v>
      </c>
      <c r="G4" s="2"/>
      <c r="H4" s="2" t="s">
        <v>108</v>
      </c>
      <c r="I4" s="2"/>
      <c r="J4" s="2" t="s">
        <v>21</v>
      </c>
      <c r="K4" s="2"/>
      <c r="L4" s="2" t="s">
        <v>109</v>
      </c>
      <c r="M4" s="2"/>
      <c r="N4" s="2" t="s">
        <v>22</v>
      </c>
    </row>
    <row r="5" ht="15" customHeight="1" spans="1:14">
      <c r="A5" s="2"/>
      <c r="B5" s="2"/>
      <c r="C5" s="2"/>
      <c r="D5" s="2"/>
      <c r="E5" s="2"/>
      <c r="F5" s="2"/>
      <c r="G5" s="2"/>
      <c r="H5" s="2"/>
      <c r="I5" s="2"/>
      <c r="J5" s="2"/>
      <c r="K5" s="2"/>
      <c r="L5" s="2"/>
      <c r="M5" s="2"/>
      <c r="N5" s="2"/>
    </row>
    <row r="6" ht="15" customHeight="1" spans="1:14">
      <c r="A6" s="2"/>
      <c r="B6" s="2"/>
      <c r="C6" s="4" t="s">
        <v>110</v>
      </c>
      <c r="D6" s="4"/>
      <c r="E6" s="5">
        <f>SUM(E7:E8)</f>
        <v>458.72</v>
      </c>
      <c r="F6" s="2">
        <f>SUM(F7:G8)</f>
        <v>575.09</v>
      </c>
      <c r="G6" s="2"/>
      <c r="H6" s="2">
        <f>SUM(H7:I8)</f>
        <v>574.97</v>
      </c>
      <c r="I6" s="2"/>
      <c r="J6" s="2">
        <v>10</v>
      </c>
      <c r="K6" s="2"/>
      <c r="L6" s="23">
        <f>H6/F6</f>
        <v>0.999791337008121</v>
      </c>
      <c r="M6" s="23"/>
      <c r="N6" s="2">
        <v>9.99</v>
      </c>
    </row>
    <row r="7" ht="15" customHeight="1" spans="1:14">
      <c r="A7" s="2"/>
      <c r="B7" s="2"/>
      <c r="C7" s="2" t="s">
        <v>171</v>
      </c>
      <c r="D7" s="2"/>
      <c r="E7" s="5">
        <v>413</v>
      </c>
      <c r="F7" s="2">
        <f>523+6.37</f>
        <v>529.37</v>
      </c>
      <c r="G7" s="2"/>
      <c r="H7" s="2">
        <v>529.25</v>
      </c>
      <c r="I7" s="2"/>
      <c r="J7" s="2" t="s">
        <v>25</v>
      </c>
      <c r="K7" s="2"/>
      <c r="L7" s="2"/>
      <c r="M7" s="2"/>
      <c r="N7" s="2" t="s">
        <v>25</v>
      </c>
    </row>
    <row r="8" ht="15" customHeight="1" spans="1:14">
      <c r="A8" s="2"/>
      <c r="B8" s="2"/>
      <c r="C8" s="6" t="s">
        <v>172</v>
      </c>
      <c r="D8" s="7"/>
      <c r="E8" s="8">
        <v>45.72</v>
      </c>
      <c r="F8" s="6">
        <v>45.72</v>
      </c>
      <c r="G8" s="7"/>
      <c r="H8" s="6">
        <v>45.72</v>
      </c>
      <c r="I8" s="7"/>
      <c r="J8" s="2" t="s">
        <v>25</v>
      </c>
      <c r="K8" s="2"/>
      <c r="L8" s="2"/>
      <c r="M8" s="2"/>
      <c r="N8" s="2" t="s">
        <v>25</v>
      </c>
    </row>
    <row r="9" ht="15" customHeight="1" spans="1:14">
      <c r="A9" s="2"/>
      <c r="B9" s="2"/>
      <c r="C9" s="2" t="s">
        <v>173</v>
      </c>
      <c r="D9" s="2"/>
      <c r="E9" s="5"/>
      <c r="F9" s="2"/>
      <c r="G9" s="2"/>
      <c r="H9" s="2"/>
      <c r="I9" s="2"/>
      <c r="J9" s="2" t="s">
        <v>25</v>
      </c>
      <c r="K9" s="2"/>
      <c r="L9" s="2"/>
      <c r="M9" s="2"/>
      <c r="N9" s="2" t="s">
        <v>25</v>
      </c>
    </row>
    <row r="10" ht="15" customHeight="1" spans="1:14">
      <c r="A10" s="2"/>
      <c r="B10" s="2"/>
      <c r="C10" s="2" t="s">
        <v>174</v>
      </c>
      <c r="D10" s="2"/>
      <c r="E10" s="5"/>
      <c r="F10" s="2"/>
      <c r="G10" s="2"/>
      <c r="H10" s="2"/>
      <c r="I10" s="2"/>
      <c r="J10" s="2" t="s">
        <v>25</v>
      </c>
      <c r="K10" s="2"/>
      <c r="L10" s="2"/>
      <c r="M10" s="2"/>
      <c r="N10" s="2" t="s">
        <v>25</v>
      </c>
    </row>
    <row r="11" ht="15" customHeight="1" spans="1:14">
      <c r="A11" s="2" t="s">
        <v>113</v>
      </c>
      <c r="B11" s="2" t="s">
        <v>28</v>
      </c>
      <c r="C11" s="2"/>
      <c r="D11" s="2"/>
      <c r="E11" s="2"/>
      <c r="F11" s="2"/>
      <c r="G11" s="2"/>
      <c r="H11" s="2" t="s">
        <v>114</v>
      </c>
      <c r="I11" s="2"/>
      <c r="J11" s="2"/>
      <c r="K11" s="2"/>
      <c r="L11" s="2"/>
      <c r="M11" s="2"/>
      <c r="N11" s="2"/>
    </row>
    <row r="12" ht="105" customHeight="1" spans="1:14">
      <c r="A12" s="2"/>
      <c r="B12" s="9" t="s">
        <v>175</v>
      </c>
      <c r="C12" s="9"/>
      <c r="D12" s="9"/>
      <c r="E12" s="9"/>
      <c r="F12" s="9"/>
      <c r="G12" s="9"/>
      <c r="H12" s="9" t="s">
        <v>176</v>
      </c>
      <c r="I12" s="9"/>
      <c r="J12" s="9"/>
      <c r="K12" s="9"/>
      <c r="L12" s="9"/>
      <c r="M12" s="9"/>
      <c r="N12" s="9"/>
    </row>
    <row r="13" ht="30.95" customHeight="1" spans="1:14">
      <c r="A13" s="10" t="s">
        <v>117</v>
      </c>
      <c r="B13" s="2" t="s">
        <v>37</v>
      </c>
      <c r="C13" s="2" t="s">
        <v>38</v>
      </c>
      <c r="D13" s="2" t="s">
        <v>39</v>
      </c>
      <c r="E13" s="2"/>
      <c r="F13" s="2"/>
      <c r="G13" s="2" t="s">
        <v>40</v>
      </c>
      <c r="H13" s="2" t="s">
        <v>41</v>
      </c>
      <c r="I13" s="2" t="s">
        <v>21</v>
      </c>
      <c r="J13" s="2"/>
      <c r="K13" s="2" t="s">
        <v>22</v>
      </c>
      <c r="L13" s="2"/>
      <c r="M13" s="2" t="s">
        <v>42</v>
      </c>
      <c r="N13" s="2"/>
    </row>
    <row r="14" ht="36" customHeight="1" spans="1:14">
      <c r="A14" s="10"/>
      <c r="B14" s="2" t="s">
        <v>118</v>
      </c>
      <c r="C14" s="2" t="s">
        <v>119</v>
      </c>
      <c r="D14" s="11" t="s">
        <v>177</v>
      </c>
      <c r="E14" s="11"/>
      <c r="F14" s="11"/>
      <c r="G14" s="2" t="s">
        <v>178</v>
      </c>
      <c r="H14" s="2" t="s">
        <v>179</v>
      </c>
      <c r="I14" s="2">
        <v>3.84</v>
      </c>
      <c r="J14" s="2"/>
      <c r="K14" s="24">
        <f>51/500*I14</f>
        <v>0.39168</v>
      </c>
      <c r="L14" s="24"/>
      <c r="M14" s="25" t="s">
        <v>180</v>
      </c>
      <c r="N14" s="9"/>
    </row>
    <row r="15" ht="47" customHeight="1" spans="1:14">
      <c r="A15" s="10"/>
      <c r="B15" s="2"/>
      <c r="C15" s="2"/>
      <c r="D15" s="12" t="s">
        <v>181</v>
      </c>
      <c r="E15" s="13"/>
      <c r="F15" s="14"/>
      <c r="G15" s="2" t="s">
        <v>182</v>
      </c>
      <c r="H15" s="2" t="s">
        <v>183</v>
      </c>
      <c r="I15" s="6">
        <v>3.92</v>
      </c>
      <c r="J15" s="7"/>
      <c r="K15" s="6">
        <v>3.27</v>
      </c>
      <c r="L15" s="7"/>
      <c r="M15" s="26" t="s">
        <v>184</v>
      </c>
      <c r="N15" s="7"/>
    </row>
    <row r="16" ht="15" customHeight="1" spans="1:14">
      <c r="A16" s="10"/>
      <c r="B16" s="2"/>
      <c r="C16" s="2"/>
      <c r="D16" s="11" t="s">
        <v>185</v>
      </c>
      <c r="E16" s="11"/>
      <c r="F16" s="11"/>
      <c r="G16" s="2" t="s">
        <v>186</v>
      </c>
      <c r="H16" s="2">
        <v>61</v>
      </c>
      <c r="I16" s="2">
        <v>3.84</v>
      </c>
      <c r="J16" s="2"/>
      <c r="K16" s="2">
        <v>3.84</v>
      </c>
      <c r="L16" s="2"/>
      <c r="M16" s="2"/>
      <c r="N16" s="2"/>
    </row>
    <row r="17" ht="15" customHeight="1" spans="1:14">
      <c r="A17" s="10"/>
      <c r="B17" s="2"/>
      <c r="C17" s="2"/>
      <c r="D17" s="11" t="s">
        <v>187</v>
      </c>
      <c r="E17" s="11"/>
      <c r="F17" s="11"/>
      <c r="G17" s="2" t="s">
        <v>188</v>
      </c>
      <c r="H17" s="2">
        <v>12</v>
      </c>
      <c r="I17" s="2">
        <v>3.84</v>
      </c>
      <c r="J17" s="2"/>
      <c r="K17" s="2">
        <v>3.84</v>
      </c>
      <c r="L17" s="2"/>
      <c r="M17" s="2"/>
      <c r="N17" s="2"/>
    </row>
    <row r="18" ht="15" customHeight="1" spans="1:14">
      <c r="A18" s="10"/>
      <c r="B18" s="2"/>
      <c r="C18" s="2" t="s">
        <v>127</v>
      </c>
      <c r="D18" s="11" t="s">
        <v>189</v>
      </c>
      <c r="E18" s="11"/>
      <c r="F18" s="11"/>
      <c r="G18" s="2" t="s">
        <v>130</v>
      </c>
      <c r="H18" s="15">
        <v>0.9897</v>
      </c>
      <c r="I18" s="2">
        <v>3.84</v>
      </c>
      <c r="J18" s="2"/>
      <c r="K18" s="2">
        <v>3.84</v>
      </c>
      <c r="L18" s="2"/>
      <c r="M18" s="2"/>
      <c r="N18" s="2"/>
    </row>
    <row r="19" ht="15" customHeight="1" spans="1:14">
      <c r="A19" s="10"/>
      <c r="B19" s="2"/>
      <c r="C19" s="2"/>
      <c r="D19" s="11" t="s">
        <v>190</v>
      </c>
      <c r="E19" s="11"/>
      <c r="F19" s="11"/>
      <c r="G19" s="2" t="s">
        <v>130</v>
      </c>
      <c r="H19" s="16">
        <v>1</v>
      </c>
      <c r="I19" s="6">
        <v>3.84</v>
      </c>
      <c r="J19" s="7"/>
      <c r="K19" s="6">
        <v>3.84</v>
      </c>
      <c r="L19" s="7"/>
      <c r="M19" s="6"/>
      <c r="N19" s="7"/>
    </row>
    <row r="20" ht="15" customHeight="1" spans="1:14">
      <c r="A20" s="10"/>
      <c r="B20" s="2"/>
      <c r="C20" s="2"/>
      <c r="D20" s="11" t="s">
        <v>191</v>
      </c>
      <c r="E20" s="11"/>
      <c r="F20" s="11"/>
      <c r="G20" s="17">
        <v>1</v>
      </c>
      <c r="H20" s="16">
        <v>1</v>
      </c>
      <c r="I20" s="2">
        <v>3.84</v>
      </c>
      <c r="J20" s="2"/>
      <c r="K20" s="2">
        <v>3.84</v>
      </c>
      <c r="L20" s="2"/>
      <c r="M20" s="2"/>
      <c r="N20" s="2"/>
    </row>
    <row r="21" ht="15" customHeight="1" spans="1:14">
      <c r="A21" s="10"/>
      <c r="B21" s="2"/>
      <c r="C21" s="2"/>
      <c r="D21" s="11" t="s">
        <v>192</v>
      </c>
      <c r="E21" s="11"/>
      <c r="F21" s="11"/>
      <c r="G21" s="2" t="s">
        <v>130</v>
      </c>
      <c r="H21" s="16">
        <v>1</v>
      </c>
      <c r="I21" s="2">
        <v>3.84</v>
      </c>
      <c r="J21" s="2"/>
      <c r="K21" s="2">
        <v>3.84</v>
      </c>
      <c r="L21" s="2"/>
      <c r="M21" s="2"/>
      <c r="N21" s="2"/>
    </row>
    <row r="22" ht="15" customHeight="1" spans="1:14">
      <c r="A22" s="10"/>
      <c r="B22" s="2"/>
      <c r="C22" s="2" t="s">
        <v>134</v>
      </c>
      <c r="D22" s="11" t="s">
        <v>193</v>
      </c>
      <c r="E22" s="11"/>
      <c r="F22" s="11"/>
      <c r="G22" s="2" t="s">
        <v>130</v>
      </c>
      <c r="H22" s="16">
        <v>1</v>
      </c>
      <c r="I22" s="2">
        <v>3.84</v>
      </c>
      <c r="J22" s="2"/>
      <c r="K22" s="2">
        <v>3.84</v>
      </c>
      <c r="L22" s="2"/>
      <c r="M22" s="2"/>
      <c r="N22" s="2"/>
    </row>
    <row r="23" ht="15" customHeight="1" spans="1:14">
      <c r="A23" s="10"/>
      <c r="B23" s="2"/>
      <c r="C23" s="2"/>
      <c r="D23" s="11" t="s">
        <v>136</v>
      </c>
      <c r="E23" s="11"/>
      <c r="F23" s="11"/>
      <c r="G23" s="16">
        <v>1</v>
      </c>
      <c r="H23" s="16">
        <v>1</v>
      </c>
      <c r="I23" s="2">
        <v>3.84</v>
      </c>
      <c r="J23" s="2"/>
      <c r="K23" s="2">
        <v>3.84</v>
      </c>
      <c r="L23" s="2"/>
      <c r="M23" s="2"/>
      <c r="N23" s="2"/>
    </row>
    <row r="24" ht="15" customHeight="1" spans="1:14">
      <c r="A24" s="10"/>
      <c r="B24" s="2"/>
      <c r="C24" s="2"/>
      <c r="D24" s="11" t="s">
        <v>137</v>
      </c>
      <c r="E24" s="11"/>
      <c r="F24" s="11"/>
      <c r="G24" s="2" t="s">
        <v>86</v>
      </c>
      <c r="H24" s="16">
        <v>1</v>
      </c>
      <c r="I24" s="2">
        <v>3.84</v>
      </c>
      <c r="J24" s="2"/>
      <c r="K24" s="2">
        <v>3.84</v>
      </c>
      <c r="L24" s="2"/>
      <c r="M24" s="2"/>
      <c r="N24" s="2"/>
    </row>
    <row r="25" ht="15" customHeight="1" spans="1:14">
      <c r="A25" s="10"/>
      <c r="B25" s="2"/>
      <c r="C25" s="2" t="s">
        <v>138</v>
      </c>
      <c r="D25" s="11" t="s">
        <v>194</v>
      </c>
      <c r="E25" s="11"/>
      <c r="F25" s="11"/>
      <c r="G25" s="16">
        <v>1</v>
      </c>
      <c r="H25" s="16">
        <v>1</v>
      </c>
      <c r="I25" s="2">
        <v>3.84</v>
      </c>
      <c r="J25" s="2"/>
      <c r="K25" s="2">
        <v>3.84</v>
      </c>
      <c r="L25" s="2"/>
      <c r="M25" s="2"/>
      <c r="N25" s="2"/>
    </row>
    <row r="26" ht="15" customHeight="1" spans="1:14">
      <c r="A26" s="10"/>
      <c r="B26" s="2"/>
      <c r="C26" s="2"/>
      <c r="D26" s="11" t="s">
        <v>195</v>
      </c>
      <c r="E26" s="11"/>
      <c r="F26" s="11"/>
      <c r="G26" s="2" t="s">
        <v>196</v>
      </c>
      <c r="H26" s="16">
        <v>1</v>
      </c>
      <c r="I26" s="2">
        <v>3.84</v>
      </c>
      <c r="J26" s="2"/>
      <c r="K26" s="2">
        <v>3.84</v>
      </c>
      <c r="L26" s="2"/>
      <c r="M26" s="2"/>
      <c r="N26" s="2"/>
    </row>
    <row r="27" ht="15" customHeight="1" spans="1:14">
      <c r="A27" s="10"/>
      <c r="B27" s="2" t="s">
        <v>142</v>
      </c>
      <c r="C27" s="2" t="s">
        <v>143</v>
      </c>
      <c r="D27" s="11" t="s">
        <v>197</v>
      </c>
      <c r="E27" s="11"/>
      <c r="F27" s="11"/>
      <c r="G27" s="2" t="s">
        <v>57</v>
      </c>
      <c r="H27" s="16">
        <v>1</v>
      </c>
      <c r="I27" s="2">
        <v>3.75</v>
      </c>
      <c r="J27" s="2"/>
      <c r="K27" s="2">
        <v>3.75</v>
      </c>
      <c r="L27" s="2"/>
      <c r="M27" s="2"/>
      <c r="N27" s="2"/>
    </row>
    <row r="28" ht="15" customHeight="1" spans="1:14">
      <c r="A28" s="10"/>
      <c r="B28" s="2"/>
      <c r="C28" s="2"/>
      <c r="D28" s="11" t="s">
        <v>56</v>
      </c>
      <c r="E28" s="11"/>
      <c r="F28" s="11"/>
      <c r="G28" s="2" t="s">
        <v>57</v>
      </c>
      <c r="H28" s="16">
        <v>1</v>
      </c>
      <c r="I28" s="2">
        <v>3.75</v>
      </c>
      <c r="J28" s="2"/>
      <c r="K28" s="2">
        <v>3.75</v>
      </c>
      <c r="L28" s="2"/>
      <c r="M28" s="2"/>
      <c r="N28" s="2"/>
    </row>
    <row r="29" ht="15" customHeight="1" spans="1:14">
      <c r="A29" s="10"/>
      <c r="B29" s="2"/>
      <c r="C29" s="2"/>
      <c r="D29" s="11" t="s">
        <v>198</v>
      </c>
      <c r="E29" s="11"/>
      <c r="F29" s="11"/>
      <c r="G29" s="2" t="s">
        <v>199</v>
      </c>
      <c r="H29" s="16">
        <v>1</v>
      </c>
      <c r="I29" s="2">
        <v>3.75</v>
      </c>
      <c r="J29" s="2"/>
      <c r="K29" s="2">
        <v>3.75</v>
      </c>
      <c r="L29" s="2"/>
      <c r="M29" s="2"/>
      <c r="N29" s="2"/>
    </row>
    <row r="30" ht="15" customHeight="1" spans="1:14">
      <c r="A30" s="10"/>
      <c r="B30" s="2"/>
      <c r="C30" s="2" t="s">
        <v>145</v>
      </c>
      <c r="D30" s="18" t="s">
        <v>200</v>
      </c>
      <c r="E30" s="11"/>
      <c r="F30" s="11"/>
      <c r="G30" s="2" t="s">
        <v>201</v>
      </c>
      <c r="H30" s="16">
        <v>1</v>
      </c>
      <c r="I30" s="2">
        <v>3.75</v>
      </c>
      <c r="J30" s="2"/>
      <c r="K30" s="2">
        <v>3.75</v>
      </c>
      <c r="L30" s="2"/>
      <c r="M30" s="2"/>
      <c r="N30" s="2"/>
    </row>
    <row r="31" ht="15" customHeight="1" spans="1:14">
      <c r="A31" s="10"/>
      <c r="B31" s="2"/>
      <c r="C31" s="2"/>
      <c r="D31" s="11" t="s">
        <v>148</v>
      </c>
      <c r="E31" s="11"/>
      <c r="F31" s="11"/>
      <c r="G31" s="2" t="s">
        <v>149</v>
      </c>
      <c r="H31" s="16">
        <v>1</v>
      </c>
      <c r="I31" s="2">
        <v>3.75</v>
      </c>
      <c r="J31" s="2"/>
      <c r="K31" s="2">
        <v>3.75</v>
      </c>
      <c r="L31" s="2"/>
      <c r="M31" s="2"/>
      <c r="N31" s="2"/>
    </row>
    <row r="32" ht="15" customHeight="1" spans="1:14">
      <c r="A32" s="10"/>
      <c r="B32" s="2"/>
      <c r="C32" s="2" t="s">
        <v>150</v>
      </c>
      <c r="D32" s="11" t="s">
        <v>202</v>
      </c>
      <c r="E32" s="11"/>
      <c r="F32" s="11"/>
      <c r="G32" s="2" t="s">
        <v>55</v>
      </c>
      <c r="H32" s="16">
        <v>1</v>
      </c>
      <c r="I32" s="2">
        <v>3.75</v>
      </c>
      <c r="J32" s="2"/>
      <c r="K32" s="2">
        <v>3.75</v>
      </c>
      <c r="L32" s="2"/>
      <c r="M32" s="2"/>
      <c r="N32" s="2"/>
    </row>
    <row r="33" ht="15" customHeight="1" spans="1:14">
      <c r="A33" s="10"/>
      <c r="B33" s="2"/>
      <c r="C33" s="2"/>
      <c r="D33" s="11" t="s">
        <v>152</v>
      </c>
      <c r="E33" s="11"/>
      <c r="F33" s="11"/>
      <c r="G33" s="2" t="s">
        <v>57</v>
      </c>
      <c r="H33" s="16">
        <v>1</v>
      </c>
      <c r="I33" s="2">
        <v>3.75</v>
      </c>
      <c r="J33" s="2"/>
      <c r="K33" s="2">
        <v>3.75</v>
      </c>
      <c r="L33" s="2"/>
      <c r="M33" s="2"/>
      <c r="N33" s="2"/>
    </row>
    <row r="34" ht="15" customHeight="1" spans="1:14">
      <c r="A34" s="10"/>
      <c r="B34" s="2"/>
      <c r="C34" s="2"/>
      <c r="D34" s="11" t="s">
        <v>203</v>
      </c>
      <c r="E34" s="11"/>
      <c r="F34" s="11"/>
      <c r="G34" s="2" t="s">
        <v>57</v>
      </c>
      <c r="H34" s="16">
        <v>1</v>
      </c>
      <c r="I34" s="2">
        <v>3.75</v>
      </c>
      <c r="J34" s="2"/>
      <c r="K34" s="2">
        <v>3.75</v>
      </c>
      <c r="L34" s="2"/>
      <c r="M34" s="2"/>
      <c r="N34" s="2"/>
    </row>
    <row r="35" ht="15" customHeight="1" spans="1:14">
      <c r="A35" s="10"/>
      <c r="B35" s="2" t="s">
        <v>153</v>
      </c>
      <c r="C35" s="2" t="s">
        <v>154</v>
      </c>
      <c r="D35" s="11" t="s">
        <v>155</v>
      </c>
      <c r="E35" s="11"/>
      <c r="F35" s="11"/>
      <c r="G35" s="2" t="s">
        <v>156</v>
      </c>
      <c r="H35" s="16">
        <v>1</v>
      </c>
      <c r="I35" s="2">
        <v>5</v>
      </c>
      <c r="J35" s="2"/>
      <c r="K35" s="2">
        <v>5</v>
      </c>
      <c r="L35" s="2"/>
      <c r="M35" s="2"/>
      <c r="N35" s="2"/>
    </row>
    <row r="36" ht="15" customHeight="1" spans="1:14">
      <c r="A36" s="10"/>
      <c r="B36" s="2"/>
      <c r="C36" s="2"/>
      <c r="D36" s="11" t="s">
        <v>157</v>
      </c>
      <c r="E36" s="11"/>
      <c r="F36" s="11"/>
      <c r="G36" s="2" t="s">
        <v>156</v>
      </c>
      <c r="H36" s="16">
        <v>1</v>
      </c>
      <c r="I36" s="2">
        <v>5</v>
      </c>
      <c r="J36" s="2"/>
      <c r="K36" s="2">
        <v>5</v>
      </c>
      <c r="L36" s="2"/>
      <c r="M36" s="2"/>
      <c r="N36" s="2"/>
    </row>
    <row r="37" ht="15" customHeight="1" spans="1:14">
      <c r="A37" s="19" t="s">
        <v>158</v>
      </c>
      <c r="B37" s="19"/>
      <c r="C37" s="19"/>
      <c r="D37" s="19"/>
      <c r="E37" s="19"/>
      <c r="F37" s="19"/>
      <c r="G37" s="19"/>
      <c r="H37" s="19"/>
      <c r="I37" s="19">
        <f>SUM(I14:I36)</f>
        <v>90</v>
      </c>
      <c r="J37" s="19"/>
      <c r="K37" s="27">
        <f>SUM(K14:K36)+N6</f>
        <v>95.89168</v>
      </c>
      <c r="L37" s="27"/>
      <c r="M37" s="28"/>
      <c r="N37" s="28"/>
    </row>
    <row r="38" spans="1:14">
      <c r="A38" s="20" t="s">
        <v>159</v>
      </c>
      <c r="B38" s="21" t="s">
        <v>160</v>
      </c>
      <c r="C38" s="22"/>
      <c r="D38" s="22"/>
      <c r="E38" s="22"/>
      <c r="F38" s="22"/>
      <c r="G38" s="22"/>
      <c r="H38" s="22"/>
      <c r="I38" s="22"/>
      <c r="J38" s="22"/>
      <c r="K38" s="22"/>
      <c r="L38" s="22"/>
      <c r="M38" s="22"/>
      <c r="N38" s="29"/>
    </row>
  </sheetData>
  <mergeCells count="15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A37:H37"/>
    <mergeCell ref="I37:J37"/>
    <mergeCell ref="K37:L37"/>
    <mergeCell ref="M37:N37"/>
    <mergeCell ref="B38:N38"/>
    <mergeCell ref="A11:A12"/>
    <mergeCell ref="A13:A36"/>
    <mergeCell ref="B14:B26"/>
    <mergeCell ref="B27:B34"/>
    <mergeCell ref="B35:B36"/>
    <mergeCell ref="C14:C17"/>
    <mergeCell ref="C18:C21"/>
    <mergeCell ref="C22:C24"/>
    <mergeCell ref="C25:C26"/>
    <mergeCell ref="C27:C29"/>
    <mergeCell ref="C30:C31"/>
    <mergeCell ref="C32:C34"/>
    <mergeCell ref="C35:C36"/>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业务费</vt:lpstr>
      <vt:lpstr>省对市县转移支付绩效自评结果汇总表</vt:lpstr>
      <vt:lpstr>中央政法转移支付资金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燕子 13893107503</cp:lastModifiedBy>
  <dcterms:created xsi:type="dcterms:W3CDTF">2018-12-06T00:45:00Z</dcterms:created>
  <cp:lastPrinted>2020-03-13T02:25:00Z</cp:lastPrinted>
  <dcterms:modified xsi:type="dcterms:W3CDTF">2023-04-07T02:27:18Z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0AF75FE171E945568E33B414DF8E8F85</vt:lpwstr>
  </property>
</Properties>
</file>