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 tabRatio="989" activeTab="2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业务费" sheetId="2" r:id="rId5"/>
    <sheet name="法庭运维费" sheetId="13" r:id="rId6"/>
    <sheet name="房屋租赁费" sheetId="14" r:id="rId7"/>
    <sheet name="省对市县转移支付绩效自评结果汇总表" sheetId="6" r:id="rId8"/>
    <sheet name="中央政法转移支付资金" sheetId="3" r:id="rId9"/>
  </sheets>
  <calcPr calcId="124519"/>
</workbook>
</file>

<file path=xl/calcChain.xml><?xml version="1.0" encoding="utf-8"?>
<calcChain xmlns="http://schemas.openxmlformats.org/spreadsheetml/2006/main">
  <c r="K46" i="3"/>
  <c r="H6"/>
  <c r="F6"/>
  <c r="E6"/>
  <c r="J12" i="6"/>
  <c r="D12"/>
  <c r="J5"/>
  <c r="D5"/>
  <c r="K23" i="14"/>
  <c r="H6"/>
  <c r="F6"/>
  <c r="E6"/>
  <c r="K22" i="13"/>
  <c r="H6"/>
  <c r="F6"/>
  <c r="E6"/>
  <c r="K22" i="2"/>
  <c r="L6"/>
  <c r="H6"/>
  <c r="F6"/>
  <c r="E6"/>
  <c r="I13" i="5"/>
  <c r="H13"/>
  <c r="E13"/>
  <c r="D13"/>
  <c r="O10"/>
  <c r="I7"/>
  <c r="D7"/>
  <c r="I6"/>
  <c r="D6"/>
  <c r="I5"/>
  <c r="D5"/>
  <c r="I41" i="4"/>
  <c r="I39"/>
  <c r="H30"/>
  <c r="E24"/>
  <c r="E23"/>
  <c r="F6"/>
  <c r="F5"/>
  <c r="K4"/>
  <c r="F4"/>
  <c r="E4"/>
  <c r="D4"/>
  <c r="C4"/>
</calcChain>
</file>

<file path=xl/sharedStrings.xml><?xml version="1.0" encoding="utf-8"?>
<sst xmlns="http://schemas.openxmlformats.org/spreadsheetml/2006/main" count="490" uniqueCount="265">
  <si>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</si>
  <si>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</si>
  <si>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编报部门（单位公章）：西峰区人民法院</t>
  </si>
  <si>
    <t xml:space="preserve">                                 编报日期：2023年2月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</si>
  <si>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</si>
  <si>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</si>
  <si>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</si>
  <si>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</si>
  <si>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1.法庭运维经费项目绩效自评表</t>
  </si>
  <si>
    <t xml:space="preserve">  2.全省法院业务费项目绩效自评表</t>
  </si>
  <si>
    <t xml:space="preserve">  3.办公用房租赁费项目绩效自评表</t>
  </si>
  <si>
    <t>四、省对市县转移支付支出绩效自评结果汇总表</t>
  </si>
  <si>
    <t xml:space="preserve">  1.中央政法转移支付资金项目绩效自评表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</si>
  <si>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西峰区人民法院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</si>
  <si>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</si>
  <si>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</si>
  <si>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</si>
  <si>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</si>
  <si>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</si>
  <si>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</si>
  <si>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</si>
  <si>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</si>
  <si>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</si>
  <si>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</si>
  <si>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</si>
  <si>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</si>
  <si>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</si>
  <si>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</si>
  <si>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</si>
  <si>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目标1：加强党的政治建设，推动法院工作新发展。</t>
  </si>
  <si>
    <t>目标1完成情况：始终将思想政治建设放在首位，认真践行习近平法治思想，深刻领悟“两个确立”的决定性意义，切实增强“四个意识”、坚定“四个自信”、做到“两个维护”。持续掀起学习贯彻党的二十大精神热潮，院党组理论学习中心组集体学习14次，开展专题研讨5次，撰写研讨材料316篇。全面加强机关党建工作，高标准、高质量完成党总支和支部换届选举，基层党组织的组织力进一步提升。认真落实意识形态工作责任制，以培育和践行社会主义核心价值观为根本，切实维护司法领域意识形态安全。</t>
  </si>
  <si>
    <t>目标2：发挥审判职能作用，更好地维护国家法制、法律的权威、公平和正义，维护社会稳定和谐，努力为群众提供普惠均等、便捷高效、智能精准的司法服务。</t>
  </si>
  <si>
    <t>目标2完成情况：紧紧围绕全区经济发展大局，提供法律保障，贡献法院力量。按照全区新冠疫情联防联控统一部署，组织干警35人（次）参加疫情防控隔离点执勤值班、宣传劝导等志愿服务。
致力防范和化解金融风险，为金融机构执行到位金额1168.73万元。积极配合区上重点项目的推进工作，参与董志工业园区、庆化小学等征迁工作，为专项工作的依法进行提供法律保障。
成立“西峰区人民法院大数据基地巡回法庭”，为实施“东数西算”国家战略项目提供司法服务和保障。持续助力乡村振兴，认真履行单位帮扶责任，投入资金3万余元用于帮扶村基础设施建设，88名干警定期入户走访，确保帮扶责任不变、帮扶力度不减。</t>
  </si>
  <si>
    <t>目标3：加强队伍建设，不断提高政治业务素质。</t>
  </si>
  <si>
    <t>目标3完成情况：严格落实中央八项规定及其实施细则，全面落实党风廉政建设“两个责任”，认真组织开展司法作风突出问题集中整治，开展警示教育活动9次，有效提高干警的廉洁自律意识，为干警筑牢拒腐防变的思想防线。加强日常监督和专项督查活动，促进思想作风、纪律作风和工作作风转变。今年以来，开展审务督察8次，督查上班出勤和纪律作风情况16次，检查值班备勤、公车使用情况5次，疫情期间督导法庭防疫4次。</t>
  </si>
  <si>
    <t>目标4：突出服务保障，全面推动法院科学发展。</t>
  </si>
  <si>
    <t>目标4完成情况：开展法官走基层活动，对涉诉信访案件及时摸排，成功化解矛盾纠纷28起。建立涉民生案件快立、快审、快执“绿色通道”，加快对涉农民工工资、抚养、赡养等案件的办理进度，执结涉民生案件255件，执行到位金额691.6万元。后官寨人民法庭获评全省“新时代践行马锡五审判方式”先进人民法庭，有2个集体和1名个人获得省、市级表彰奖励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</si>
  <si>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</si>
  <si>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</si>
  <si>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</si>
  <si>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</si>
  <si>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</si>
  <si>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</si>
  <si>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</si>
  <si>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</si>
  <si>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</si>
  <si>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</si>
  <si>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</t>
  </si>
  <si>
    <t>项目支出预算执行率</t>
  </si>
  <si>
    <t>=95</t>
  </si>
  <si>
    <t>“三公经费”控制率</t>
  </si>
  <si>
    <t>结转结余变动率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</si>
  <si>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>本年基本支出11.81万元。</t>
    </r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</si>
  <si>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</si>
  <si>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</si>
  <si>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</si>
  <si>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</si>
  <si>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</si>
  <si>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</si>
  <si>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</si>
  <si>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</si>
  <si>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</si>
  <si>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</si>
  <si>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</si>
  <si>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</si>
  <si>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</si>
  <si>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</si>
  <si>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</si>
  <si>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资金发放及时率（%）</t>
  </si>
  <si>
    <t>部门效果目标</t>
  </si>
  <si>
    <t>办公场所租赁面积数（平方米）</t>
  </si>
  <si>
    <t>服务对象满意度</t>
  </si>
  <si>
    <t>干警满意度</t>
  </si>
  <si>
    <t>满意</t>
  </si>
  <si>
    <t>社会影响</t>
  </si>
  <si>
    <t>人民群众满意度（%）</t>
  </si>
  <si>
    <t>能力建设</t>
  </si>
  <si>
    <t>长效管理</t>
  </si>
  <si>
    <t>案件结案率（%）</t>
  </si>
  <si>
    <t>&gt;=95</t>
  </si>
  <si>
    <t>人力资源建设</t>
  </si>
  <si>
    <t>执法装备购买及时性</t>
  </si>
  <si>
    <t>及时</t>
  </si>
  <si>
    <t>档案管理</t>
  </si>
  <si>
    <t>档案归档及时性</t>
  </si>
  <si>
    <t>合    计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</si>
  <si>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</si>
  <si>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</si>
  <si>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</si>
  <si>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</si>
  <si>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</si>
  <si>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</si>
  <si>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</si>
  <si>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</si>
  <si>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</si>
  <si>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</si>
  <si>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</si>
  <si>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</si>
  <si>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</si>
  <si>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</si>
  <si>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法院业务费</t>
  </si>
  <si>
    <t>甘肃省高级人民法院</t>
  </si>
  <si>
    <t>法庭运维经费</t>
  </si>
  <si>
    <t>办公用房租赁费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</si>
  <si>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</si>
  <si>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西峰区人民法院</t>
    </r>
    <r>
      <rPr>
        <b/>
        <sz val="20"/>
        <color theme="1"/>
        <rFont val="宋体"/>
        <charset val="134"/>
      </rPr>
      <t>部门预算项目支出绩效自评表</t>
    </r>
  </si>
  <si>
    <t>业务费</t>
  </si>
  <si>
    <t>实施单位</t>
  </si>
  <si>
    <t>西峰区人民法院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</si>
  <si>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</si>
  <si>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</si>
  <si>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</si>
  <si>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</si>
  <si>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</si>
  <si>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</si>
  <si>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</si>
  <si>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</si>
  <si>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确保本年度受理案件和执行工作顺利完成，各类案件结案率达95%以上。为促进案件审判及法院各项事业运转提供有力保障，让当事人在每一件案件中达到100%的满意度。</t>
  </si>
  <si>
    <t>我院共受理各类案件12472件，审、执结12116件，结案率97.15％，是近年来历史同期最高。同比收案数增加317件，上升2.6%；结案数增加865件，上升7.7%；结案率提升9.1个百分点。法官人均办案327件，是全市法官人均结案数的1.5倍，位居全省前列、全市第一。</t>
  </si>
  <si>
    <t>绩效指标</t>
  </si>
  <si>
    <t>产出指标</t>
  </si>
  <si>
    <t>数量指标</t>
  </si>
  <si>
    <t>全年收案数</t>
  </si>
  <si>
    <t>&gt;=9000</t>
  </si>
  <si>
    <t>质量指标</t>
  </si>
  <si>
    <t>=80%</t>
  </si>
  <si>
    <t>时效指标</t>
  </si>
  <si>
    <t>案件处理及时性</t>
  </si>
  <si>
    <t>案件审理完成及时率（%）</t>
  </si>
  <si>
    <t>&gt;=90%</t>
  </si>
  <si>
    <t>成本指标</t>
  </si>
  <si>
    <t>案件审理费用成本（元/件）</t>
  </si>
  <si>
    <t>&lt;=300元</t>
  </si>
  <si>
    <t>300元</t>
  </si>
  <si>
    <t>效益指标</t>
  </si>
  <si>
    <t>社会效益指标</t>
  </si>
  <si>
    <t>案件比</t>
  </si>
  <si>
    <t>规划制度制定及时率</t>
  </si>
  <si>
    <t>可持续影响指标</t>
  </si>
  <si>
    <t>案件调撤率（%）</t>
  </si>
  <si>
    <t>&gt;=60%</t>
  </si>
  <si>
    <r>
      <rPr>
        <b/>
        <sz val="9"/>
        <color theme="1"/>
        <rFont val="宋体"/>
        <charset val="134"/>
        <scheme val="minor"/>
      </rPr>
      <t>偏差原因</t>
    </r>
    <r>
      <rPr>
        <sz val="9"/>
        <color theme="1"/>
        <rFont val="宋体"/>
        <charset val="134"/>
        <scheme val="minor"/>
      </rPr>
      <t>：目标设置偏高。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加强绩效目标管理，合理设置绩效目标。</t>
    </r>
  </si>
  <si>
    <t>满意度指标</t>
  </si>
  <si>
    <t>服务对象满意度指标</t>
  </si>
  <si>
    <t>总分</t>
  </si>
  <si>
    <t>说明</t>
  </si>
  <si>
    <t>无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</si>
  <si>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西峰区人民法院 </t>
    </r>
    <r>
      <rPr>
        <b/>
        <sz val="20"/>
        <color theme="1"/>
        <rFont val="宋体"/>
        <charset val="134"/>
      </rPr>
      <t>部门预算项目支出绩效自评表</t>
    </r>
  </si>
  <si>
    <t>法庭运维费</t>
  </si>
  <si>
    <t>确保本年底受理案件审判工作顺利完成</t>
  </si>
  <si>
    <t>我院助力化解“登记难”问题，抽出专人参加区上的专班工作组，包抓的昊鑫嘉苑项目“登记难”化解工作顺利完成。致力防范和化解金融风险，为金融机构执行到位金额1168.73万元。积极配合区上重点项目的推进工作，参与董志工业园区、庆化小学等征迁工作，为专项工作的依法进行提供法律保障。仅用四天时间促成城区十七号片区最后8户群众达成和解协议；用一天时间协调解决了城区天然气供气压力不足的问题，确保居民正常生活需求。成立“西峰区人民法院大数据基地巡回法庭”，为实施“东数西算”国家战略项目提供司法服务和保障。持续助力乡村振兴，认真履行单位帮扶责任，投入资金3万余元用于帮扶村基础设施建设，88名干警定期入户走访，确保帮扶责任不、帮扶力度不减。</t>
  </si>
  <si>
    <t>&gt;=4000件</t>
  </si>
  <si>
    <t>10953件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</si>
  <si>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指标值设置偏低。                    </t>
    </r>
    <r>
      <rPr>
        <b/>
        <sz val="9"/>
        <color theme="1"/>
        <rFont val="宋体"/>
        <charset val="134"/>
        <scheme val="minor"/>
      </rPr>
      <t>改进措施</t>
    </r>
    <r>
      <rPr>
        <sz val="9"/>
        <color theme="1"/>
        <rFont val="宋体"/>
        <charset val="134"/>
        <scheme val="minor"/>
      </rPr>
      <t>：加强绩效目标管理，合理设置年度指标值。</t>
    </r>
  </si>
  <si>
    <t>人均结案数（件）</t>
  </si>
  <si>
    <t>&gt;=200件</t>
  </si>
  <si>
    <t>300件</t>
  </si>
  <si>
    <t>&gt;=80%</t>
  </si>
  <si>
    <t>案件审理完成率（%）</t>
  </si>
  <si>
    <t>&gt;=85%</t>
  </si>
  <si>
    <t>法庭案件审结率（%）</t>
  </si>
  <si>
    <t>&gt;=95%</t>
  </si>
  <si>
    <t>案件受理及时性（%）</t>
  </si>
  <si>
    <t>案件处理成本（元）</t>
  </si>
  <si>
    <t>&lt;=200元</t>
  </si>
  <si>
    <t>200元</t>
  </si>
  <si>
    <t>政策制度制定及时性</t>
  </si>
  <si>
    <t>诉讼双方满意度（%）</t>
  </si>
  <si>
    <t>&gt;=90</t>
  </si>
  <si>
    <r>
      <rPr>
        <b/>
        <sz val="20"/>
        <color theme="1"/>
        <rFont val="宋体"/>
        <charset val="134"/>
      </rPr>
      <t>2022年执行局</t>
    </r>
    <r>
      <rPr>
        <b/>
        <u/>
        <sz val="20"/>
        <color theme="1"/>
        <rFont val="宋体"/>
        <charset val="134"/>
      </rPr>
      <t xml:space="preserve">办公业务用房租赁费 </t>
    </r>
    <r>
      <rPr>
        <b/>
        <sz val="20"/>
        <color theme="1"/>
        <rFont val="宋体"/>
        <charset val="134"/>
      </rPr>
      <t>部门预算项目支出绩效自评表</t>
    </r>
  </si>
  <si>
    <t>房租赁费</t>
  </si>
  <si>
    <t>执行局办公业务用房租赁</t>
  </si>
  <si>
    <t>租赁办公用房7136平方米，保障西峰区人民法院84工作人员正常开展相关业务，改善西峰区人民法院办公环境、单位职能正常履行。</t>
  </si>
  <si>
    <t>全年执行案件数</t>
  </si>
  <si>
    <t>3809件</t>
  </si>
  <si>
    <t>租赁办公场所投入使用率（%）</t>
  </si>
  <si>
    <t>=100%</t>
  </si>
  <si>
    <t>100%</t>
  </si>
  <si>
    <t>90%</t>
  </si>
  <si>
    <t>执行文书上网率（%）</t>
  </si>
  <si>
    <t>执行案件法定内结案率</t>
  </si>
  <si>
    <t>80%</t>
  </si>
  <si>
    <t>成本控制情况</t>
  </si>
  <si>
    <t>预算范围内</t>
  </si>
  <si>
    <t>执行案件实际执行到位率（%）</t>
  </si>
  <si>
    <t>&gt;=70%</t>
  </si>
  <si>
    <t>执行财务制度的规范性</t>
  </si>
  <si>
    <t>&gt;=75%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</si>
  <si>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</si>
  <si>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</si>
  <si>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</si>
  <si>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</si>
  <si>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</si>
  <si>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</si>
  <si>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</si>
  <si>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</t>
  </si>
  <si>
    <t>2022年度省对市县转移支付绩效自评表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</si>
  <si>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</si>
  <si>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</si>
  <si>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</si>
  <si>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</si>
  <si>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</si>
  <si>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确保单位各项资产的安全有效使用；保障单位正常审判执行工作顺利开展。</t>
  </si>
  <si>
    <t>建立涉民生案件快立、快审、快执“绿色通道”，加快对涉农民工工资、抚养、赡养等案件的办理进度，执结涉民生案件255件，执行到位金额691.6万元。后官寨人民法庭获评全省“新时代践行马锡五审判方式”先进人民法庭，有2个集体和1名个人获得省、市级表彰奖励。</t>
  </si>
  <si>
    <t>公益诉讼案件数</t>
  </si>
  <si>
    <t>&gt;=5件</t>
  </si>
  <si>
    <t>4件</t>
  </si>
  <si>
    <t>监督立案数</t>
  </si>
  <si>
    <t>&gt;=2件</t>
  </si>
  <si>
    <t>2件</t>
  </si>
  <si>
    <t>抗诉案件</t>
  </si>
  <si>
    <t>=1件</t>
  </si>
  <si>
    <t>1件</t>
  </si>
  <si>
    <t>全年办理刑事案件数</t>
  </si>
  <si>
    <t>&gt;=270件</t>
  </si>
  <si>
    <t>514件</t>
  </si>
  <si>
    <r>
      <rPr>
        <b/>
        <sz val="9"/>
        <color theme="1"/>
        <rFont val="宋体"/>
        <charset val="134"/>
      </rPr>
      <t>偏差原因：</t>
    </r>
    <r>
      <rPr>
        <sz val="9"/>
        <color theme="1"/>
        <rFont val="宋体"/>
        <charset val="134"/>
      </rPr>
      <t>指标值设置偏低。</t>
    </r>
    <r>
      <rPr>
        <b/>
        <sz val="9"/>
        <color theme="1"/>
        <rFont val="宋体"/>
        <charset val="134"/>
      </rPr>
      <t xml:space="preserve">                    改进措施：</t>
    </r>
    <r>
      <rPr>
        <sz val="9"/>
        <color theme="1"/>
        <rFont val="宋体"/>
        <charset val="134"/>
      </rPr>
      <t>加强绩效目标管理，合理设置年度指标值。</t>
    </r>
  </si>
  <si>
    <t>入额院领导办案数</t>
  </si>
  <si>
    <t>10件</t>
  </si>
  <si>
    <r>
      <rPr>
        <b/>
        <sz val="9"/>
        <color theme="1"/>
        <rFont val="宋体"/>
        <charset val="134"/>
      </rPr>
      <t>偏差原因：</t>
    </r>
    <r>
      <rPr>
        <sz val="9"/>
        <color theme="1"/>
        <rFont val="宋体"/>
        <charset val="134"/>
      </rPr>
      <t xml:space="preserve">指标值设置偏低。  </t>
    </r>
    <r>
      <rPr>
        <b/>
        <sz val="9"/>
        <color theme="1"/>
        <rFont val="宋体"/>
        <charset val="134"/>
      </rPr>
      <t xml:space="preserve">                  改进措施：</t>
    </r>
    <r>
      <rPr>
        <sz val="9"/>
        <color theme="1"/>
        <rFont val="宋体"/>
        <charset val="134"/>
      </rPr>
      <t>加强绩效目标管理，合理设置年度指标值。</t>
    </r>
  </si>
  <si>
    <t>&gt;=1.4</t>
  </si>
  <si>
    <t>捕后判轻刑率</t>
  </si>
  <si>
    <t>&lt;4%</t>
  </si>
  <si>
    <r>
      <rPr>
        <b/>
        <sz val="9"/>
        <color theme="1"/>
        <rFont val="宋体"/>
        <charset val="134"/>
      </rPr>
      <t>偏差原因：</t>
    </r>
    <r>
      <rPr>
        <sz val="9"/>
        <color theme="1"/>
        <rFont val="宋体"/>
        <charset val="134"/>
      </rPr>
      <t xml:space="preserve">指标值设置偏高。
</t>
    </r>
    <r>
      <rPr>
        <b/>
        <sz val="9"/>
        <color theme="1"/>
        <rFont val="宋体"/>
        <charset val="134"/>
      </rPr>
      <t>改进措施：</t>
    </r>
    <r>
      <rPr>
        <sz val="9"/>
        <color theme="1"/>
        <rFont val="宋体"/>
        <charset val="134"/>
      </rPr>
      <t>加强绩效目标管理，合理设置年度指标值。</t>
    </r>
  </si>
  <si>
    <t>合格案件</t>
  </si>
  <si>
    <t>量刑建议采纳率</t>
  </si>
  <si>
    <t>批铺后不起诉率</t>
  </si>
  <si>
    <t>&lt;=5%</t>
  </si>
  <si>
    <t>认罪认罚从宽适用率</t>
  </si>
  <si>
    <t>无罪判决率</t>
  </si>
  <si>
    <t>&lt;=1</t>
  </si>
  <si>
    <t>案件流转及时性</t>
  </si>
  <si>
    <t>及时高效</t>
  </si>
  <si>
    <t>案件是否按期办结</t>
  </si>
  <si>
    <t>是</t>
  </si>
  <si>
    <t>办案技术水平</t>
  </si>
  <si>
    <t>提升</t>
  </si>
  <si>
    <t>办案经费控制率</t>
  </si>
  <si>
    <t>&lt;=60%</t>
  </si>
  <si>
    <t>办案条件改善有效性</t>
  </si>
  <si>
    <t>有效改善</t>
  </si>
  <si>
    <t>办案业务成本</t>
  </si>
  <si>
    <t>按标准执行</t>
  </si>
  <si>
    <t>经济效益指标</t>
  </si>
  <si>
    <t>提升检察服务形象</t>
  </si>
  <si>
    <t>检察公开透明度</t>
  </si>
  <si>
    <t>检察建议采纳率</t>
  </si>
  <si>
    <t>涉黑涉恶案件结案率</t>
  </si>
  <si>
    <t>提高维护社会和谐稳定</t>
  </si>
  <si>
    <t>有效提升</t>
  </si>
  <si>
    <t>生态效益指标</t>
  </si>
  <si>
    <t>生态环境资源保护检察建议采纳率</t>
  </si>
  <si>
    <t>办案人员到位率</t>
  </si>
  <si>
    <t>配备设备到位率</t>
  </si>
  <si>
    <t>社会综合治理</t>
  </si>
  <si>
    <t>化解社会矛盾</t>
  </si>
  <si>
    <t>对控告申诉工作满意度</t>
  </si>
  <si>
    <t>=90%</t>
  </si>
  <si>
    <t>服务营商环境工作</t>
  </si>
  <si>
    <t>良好</t>
  </si>
  <si>
    <t>监所检查工作满意度</t>
  </si>
  <si>
    <r>
      <rPr>
        <b/>
        <sz val="9"/>
        <color theme="1"/>
        <rFont val="宋体"/>
        <charset val="134"/>
      </rPr>
      <t>偏差原因</t>
    </r>
    <r>
      <rPr>
        <sz val="9"/>
        <color theme="1"/>
        <rFont val="宋体"/>
        <charset val="134"/>
      </rPr>
      <t>：目标设置有误，本院不涉及。</t>
    </r>
    <r>
      <rPr>
        <b/>
        <sz val="9"/>
        <color theme="1"/>
        <rFont val="宋体"/>
        <charset val="134"/>
      </rPr>
      <t>改进措施：</t>
    </r>
    <r>
      <rPr>
        <sz val="9"/>
        <color theme="1"/>
        <rFont val="宋体"/>
        <charset val="134"/>
      </rPr>
      <t>加强绩效目标管理，合理设置绩效目标。</t>
    </r>
  </si>
  <si>
    <t>释法说理群众满意度</t>
  </si>
  <si>
    <t>侦查监督工作满意度</t>
  </si>
  <si>
    <t xml:space="preserve">                                 联系人及电话： 张效植18993455492      </t>
    <phoneticPr fontId="30" type="noConversion"/>
  </si>
</sst>
</file>

<file path=xl/styles.xml><?xml version="1.0" encoding="utf-8"?>
<styleSheet xmlns="http://schemas.openxmlformats.org/spreadsheetml/2006/main">
  <numFmts count="3">
    <numFmt numFmtId="178" formatCode="0.00_ "/>
    <numFmt numFmtId="179" formatCode="#,##0.00_ "/>
    <numFmt numFmtId="180" formatCode="0.00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indexed="63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26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9" fontId="0" fillId="0" borderId="7" xfId="0" applyNumberFormat="1" applyBorder="1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9" fontId="0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vertical="center" wrapText="1"/>
    </xf>
    <xf numFmtId="9" fontId="15" fillId="0" borderId="1" xfId="0" applyNumberFormat="1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0" fontId="15" fillId="0" borderId="3" xfId="1" applyNumberFormat="1" applyFont="1" applyFill="1" applyBorder="1" applyAlignment="1">
      <alignment horizontal="center" vertical="center" wrapText="1"/>
    </xf>
    <xf numFmtId="10" fontId="15" fillId="0" borderId="4" xfId="1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7" sqref="A7"/>
    </sheetView>
  </sheetViews>
  <sheetFormatPr defaultColWidth="9" defaultRowHeight="13.5"/>
  <cols>
    <col min="1" max="1" width="181.375" customWidth="1"/>
  </cols>
  <sheetData>
    <row r="1" spans="1:11" ht="45" customHeight="1">
      <c r="A1" s="64" t="s">
        <v>0</v>
      </c>
    </row>
    <row r="2" spans="1:11" ht="149.25" customHeight="1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51" customHeight="1">
      <c r="A3" s="67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51" customHeight="1">
      <c r="A4" s="67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51" customHeight="1">
      <c r="A5" s="68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51" customHeight="1">
      <c r="A6" s="68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51" customHeight="1">
      <c r="A7" s="69" t="s">
        <v>264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s="59" customFormat="1" ht="27" customHeight="1">
      <c r="A8" s="70"/>
    </row>
    <row r="9" spans="1:11" s="59" customFormat="1" ht="27" customHeight="1"/>
    <row r="10" spans="1:11" s="59" customFormat="1" ht="27" customHeight="1"/>
  </sheetData>
  <phoneticPr fontId="30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10" sqref="A10"/>
    </sheetView>
  </sheetViews>
  <sheetFormatPr defaultColWidth="9" defaultRowHeight="13.5"/>
  <cols>
    <col min="1" max="1" width="81.625" customWidth="1"/>
  </cols>
  <sheetData>
    <row r="1" spans="1:1">
      <c r="A1" s="60"/>
    </row>
    <row r="2" spans="1:1" ht="40.5" customHeight="1">
      <c r="A2" s="61" t="s">
        <v>4</v>
      </c>
    </row>
    <row r="3" spans="1:1" ht="19.5" customHeight="1">
      <c r="A3" s="60"/>
    </row>
    <row r="4" spans="1:1" s="59" customFormat="1" ht="30.75" customHeight="1">
      <c r="A4" s="62" t="s">
        <v>5</v>
      </c>
    </row>
    <row r="5" spans="1:1" s="59" customFormat="1" ht="30.75" customHeight="1">
      <c r="A5" s="62" t="s">
        <v>6</v>
      </c>
    </row>
    <row r="6" spans="1:1" s="59" customFormat="1" ht="30.75" customHeight="1">
      <c r="A6" s="62" t="s">
        <v>7</v>
      </c>
    </row>
    <row r="7" spans="1:1" s="59" customFormat="1" ht="30.75" customHeight="1">
      <c r="A7" s="63" t="s">
        <v>8</v>
      </c>
    </row>
    <row r="8" spans="1:1" s="59" customFormat="1" ht="30.75" customHeight="1">
      <c r="A8" s="63" t="s">
        <v>9</v>
      </c>
    </row>
    <row r="9" spans="1:1" s="59" customFormat="1" ht="30.75" customHeight="1">
      <c r="A9" s="63" t="s">
        <v>10</v>
      </c>
    </row>
    <row r="10" spans="1:1" s="59" customFormat="1" ht="30.75" customHeight="1">
      <c r="A10" s="62" t="s">
        <v>11</v>
      </c>
    </row>
    <row r="11" spans="1:1" s="59" customFormat="1" ht="30.75" customHeight="1">
      <c r="A11" s="63" t="s">
        <v>12</v>
      </c>
    </row>
    <row r="12" spans="1:1">
      <c r="A12" s="60"/>
    </row>
    <row r="13" spans="1:1">
      <c r="A13" s="60"/>
    </row>
  </sheetData>
  <phoneticPr fontId="3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Z41"/>
  <sheetViews>
    <sheetView tabSelected="1" topLeftCell="B1" workbookViewId="0">
      <selection activeCell="G24" sqref="G24"/>
    </sheetView>
  </sheetViews>
  <sheetFormatPr defaultColWidth="11" defaultRowHeight="14.25"/>
  <cols>
    <col min="1" max="1" width="24.75" style="31" customWidth="1"/>
    <col min="2" max="2" width="22.125" style="31" customWidth="1"/>
    <col min="3" max="3" width="23.625" style="31" customWidth="1"/>
    <col min="4" max="4" width="29.25" style="31" customWidth="1"/>
    <col min="5" max="5" width="14" style="31" customWidth="1"/>
    <col min="6" max="6" width="14.25" style="31" customWidth="1"/>
    <col min="7" max="7" width="13.25" style="31" customWidth="1"/>
    <col min="8" max="8" width="11.875" style="32" customWidth="1"/>
    <col min="9" max="9" width="23.75" style="31" customWidth="1"/>
    <col min="10" max="10" width="11" style="31"/>
    <col min="11" max="11" width="12.875" style="31"/>
    <col min="12" max="16377" width="11" style="31"/>
    <col min="16378" max="16384" width="11" style="33"/>
  </cols>
  <sheetData>
    <row r="1" spans="1:11" s="31" customFormat="1" ht="64.5" customHeight="1">
      <c r="A1" s="71" t="s">
        <v>13</v>
      </c>
      <c r="B1" s="71"/>
      <c r="C1" s="71"/>
      <c r="D1" s="71"/>
      <c r="E1" s="71"/>
      <c r="F1" s="71"/>
      <c r="G1" s="71"/>
      <c r="H1" s="71"/>
      <c r="I1" s="71"/>
    </row>
    <row r="2" spans="1:11" s="31" customFormat="1" ht="30" customHeight="1">
      <c r="A2" s="34" t="s">
        <v>14</v>
      </c>
      <c r="B2" s="72"/>
      <c r="C2" s="73"/>
      <c r="D2" s="73"/>
      <c r="E2" s="73"/>
      <c r="F2" s="73"/>
      <c r="G2" s="73"/>
      <c r="H2" s="73"/>
      <c r="I2" s="74"/>
    </row>
    <row r="3" spans="1:11" s="31" customFormat="1" ht="26.25" customHeight="1">
      <c r="A3" s="79" t="s">
        <v>15</v>
      </c>
      <c r="B3" s="35"/>
      <c r="C3" s="35" t="s">
        <v>16</v>
      </c>
      <c r="D3" s="36" t="s">
        <v>17</v>
      </c>
      <c r="E3" s="37" t="s">
        <v>18</v>
      </c>
      <c r="F3" s="75" t="s">
        <v>19</v>
      </c>
      <c r="G3" s="76"/>
      <c r="H3" s="38" t="s">
        <v>20</v>
      </c>
      <c r="I3" s="56" t="s">
        <v>21</v>
      </c>
    </row>
    <row r="4" spans="1:11" s="31" customFormat="1" ht="23.25" customHeight="1">
      <c r="A4" s="90"/>
      <c r="B4" s="39" t="s">
        <v>22</v>
      </c>
      <c r="C4" s="35">
        <f>C5+C6</f>
        <v>2521.15</v>
      </c>
      <c r="D4" s="35">
        <f>D5+D6</f>
        <v>2958.18</v>
      </c>
      <c r="E4" s="35">
        <f>E5+E6</f>
        <v>2946.36</v>
      </c>
      <c r="F4" s="77">
        <f>E4/D4</f>
        <v>0.99600429994118</v>
      </c>
      <c r="G4" s="78"/>
      <c r="H4" s="40">
        <v>10</v>
      </c>
      <c r="I4" s="56">
        <v>9.9600000000000009</v>
      </c>
      <c r="K4" s="31">
        <f>F4*H4</f>
        <v>9.9600429994117992</v>
      </c>
    </row>
    <row r="5" spans="1:11" s="31" customFormat="1" ht="23.25" customHeight="1">
      <c r="A5" s="90"/>
      <c r="B5" s="41" t="s">
        <v>23</v>
      </c>
      <c r="C5" s="42">
        <v>2273.59</v>
      </c>
      <c r="D5" s="43">
        <v>2175.23</v>
      </c>
      <c r="E5" s="43">
        <v>2163.41</v>
      </c>
      <c r="F5" s="77">
        <f>E5/D5</f>
        <v>0.99456609186154998</v>
      </c>
      <c r="G5" s="78"/>
      <c r="H5" s="40" t="s">
        <v>24</v>
      </c>
      <c r="I5" s="40" t="s">
        <v>24</v>
      </c>
    </row>
    <row r="6" spans="1:11" s="31" customFormat="1" ht="23.25" customHeight="1">
      <c r="A6" s="91"/>
      <c r="B6" s="41" t="s">
        <v>25</v>
      </c>
      <c r="C6" s="42">
        <v>247.56</v>
      </c>
      <c r="D6" s="43">
        <v>782.95</v>
      </c>
      <c r="E6" s="43">
        <v>782.95</v>
      </c>
      <c r="F6" s="77">
        <f>E6/D6</f>
        <v>1</v>
      </c>
      <c r="G6" s="78"/>
      <c r="H6" s="40" t="s">
        <v>24</v>
      </c>
      <c r="I6" s="40" t="s">
        <v>24</v>
      </c>
    </row>
    <row r="7" spans="1:11" s="31" customFormat="1" ht="23.25" customHeight="1">
      <c r="A7" s="80" t="s">
        <v>26</v>
      </c>
      <c r="B7" s="79" t="s">
        <v>27</v>
      </c>
      <c r="C7" s="79"/>
      <c r="D7" s="79"/>
      <c r="E7" s="80" t="s">
        <v>28</v>
      </c>
      <c r="F7" s="80"/>
      <c r="G7" s="80"/>
      <c r="H7" s="80"/>
      <c r="I7" s="80"/>
    </row>
    <row r="8" spans="1:11" s="31" customFormat="1" ht="87.95" customHeight="1">
      <c r="A8" s="75"/>
      <c r="B8" s="81" t="s">
        <v>29</v>
      </c>
      <c r="C8" s="81"/>
      <c r="D8" s="81"/>
      <c r="E8" s="82" t="s">
        <v>30</v>
      </c>
      <c r="F8" s="82"/>
      <c r="G8" s="82"/>
      <c r="H8" s="73"/>
      <c r="I8" s="83"/>
    </row>
    <row r="9" spans="1:11" s="31" customFormat="1" ht="108" customHeight="1">
      <c r="A9" s="75"/>
      <c r="B9" s="81" t="s">
        <v>31</v>
      </c>
      <c r="C9" s="81"/>
      <c r="D9" s="81"/>
      <c r="E9" s="82" t="s">
        <v>32</v>
      </c>
      <c r="F9" s="82"/>
      <c r="G9" s="82"/>
      <c r="H9" s="73"/>
      <c r="I9" s="83"/>
    </row>
    <row r="10" spans="1:11" s="31" customFormat="1" ht="87" customHeight="1">
      <c r="A10" s="75"/>
      <c r="B10" s="81" t="s">
        <v>33</v>
      </c>
      <c r="C10" s="81"/>
      <c r="D10" s="81"/>
      <c r="E10" s="84" t="s">
        <v>34</v>
      </c>
      <c r="F10" s="82"/>
      <c r="G10" s="82"/>
      <c r="H10" s="82"/>
      <c r="I10" s="83"/>
    </row>
    <row r="11" spans="1:11" s="31" customFormat="1" ht="69" customHeight="1">
      <c r="A11" s="75"/>
      <c r="B11" s="81" t="s">
        <v>35</v>
      </c>
      <c r="C11" s="81"/>
      <c r="D11" s="81"/>
      <c r="E11" s="82" t="s">
        <v>36</v>
      </c>
      <c r="F11" s="82"/>
      <c r="G11" s="82"/>
      <c r="H11" s="73"/>
      <c r="I11" s="83"/>
    </row>
    <row r="12" spans="1:11" s="31" customFormat="1" ht="23.25" customHeight="1">
      <c r="A12" s="92" t="s">
        <v>37</v>
      </c>
      <c r="B12" s="36" t="s">
        <v>38</v>
      </c>
      <c r="C12" s="44" t="s">
        <v>39</v>
      </c>
      <c r="D12" s="37" t="s">
        <v>40</v>
      </c>
      <c r="E12" s="35" t="s">
        <v>41</v>
      </c>
      <c r="F12" s="35" t="s">
        <v>42</v>
      </c>
      <c r="G12" s="35" t="s">
        <v>20</v>
      </c>
      <c r="H12" s="35" t="s">
        <v>21</v>
      </c>
      <c r="I12" s="35" t="s">
        <v>43</v>
      </c>
    </row>
    <row r="13" spans="1:11" s="31" customFormat="1" ht="23.25" customHeight="1">
      <c r="A13" s="92"/>
      <c r="B13" s="93" t="s">
        <v>44</v>
      </c>
      <c r="C13" s="100" t="s">
        <v>45</v>
      </c>
      <c r="D13" s="45" t="s">
        <v>46</v>
      </c>
      <c r="E13" s="46" t="s">
        <v>47</v>
      </c>
      <c r="F13" s="47">
        <v>0.99460000000000004</v>
      </c>
      <c r="G13" s="48">
        <v>2.7</v>
      </c>
      <c r="H13" s="49">
        <v>2.7</v>
      </c>
      <c r="I13" s="57"/>
    </row>
    <row r="14" spans="1:11" s="31" customFormat="1" ht="23.25" customHeight="1">
      <c r="A14" s="92"/>
      <c r="B14" s="94"/>
      <c r="C14" s="101"/>
      <c r="D14" s="45" t="s">
        <v>48</v>
      </c>
      <c r="E14" s="46" t="s">
        <v>49</v>
      </c>
      <c r="F14" s="50">
        <v>1</v>
      </c>
      <c r="G14" s="48">
        <v>2.7</v>
      </c>
      <c r="H14" s="49">
        <v>2.7</v>
      </c>
      <c r="I14" s="57"/>
    </row>
    <row r="15" spans="1:11" s="31" customFormat="1" ht="23.25" customHeight="1">
      <c r="A15" s="92"/>
      <c r="B15" s="94"/>
      <c r="C15" s="101"/>
      <c r="D15" s="45" t="s">
        <v>50</v>
      </c>
      <c r="E15" s="46" t="s">
        <v>47</v>
      </c>
      <c r="F15" s="47">
        <v>0.79790000000000005</v>
      </c>
      <c r="G15" s="48">
        <v>2.7</v>
      </c>
      <c r="H15" s="49">
        <v>2.7</v>
      </c>
      <c r="I15" s="57"/>
    </row>
    <row r="16" spans="1:11" s="31" customFormat="1" ht="42.95" customHeight="1">
      <c r="A16" s="92"/>
      <c r="B16" s="94"/>
      <c r="C16" s="102"/>
      <c r="D16" s="45" t="s">
        <v>51</v>
      </c>
      <c r="E16" s="46" t="s">
        <v>49</v>
      </c>
      <c r="F16" s="50">
        <v>1</v>
      </c>
      <c r="G16" s="48">
        <v>2.7</v>
      </c>
      <c r="H16" s="49">
        <v>0</v>
      </c>
      <c r="I16" s="58" t="s">
        <v>52</v>
      </c>
    </row>
    <row r="17" spans="1:9" s="31" customFormat="1" ht="23.25" customHeight="1">
      <c r="A17" s="92"/>
      <c r="B17" s="94"/>
      <c r="C17" s="103" t="s">
        <v>53</v>
      </c>
      <c r="D17" s="45" t="s">
        <v>54</v>
      </c>
      <c r="E17" s="46" t="s">
        <v>55</v>
      </c>
      <c r="F17" s="51">
        <v>1</v>
      </c>
      <c r="G17" s="48">
        <v>2.7</v>
      </c>
      <c r="H17" s="49">
        <v>2.7</v>
      </c>
      <c r="I17" s="39"/>
    </row>
    <row r="18" spans="1:9" s="31" customFormat="1" ht="23.25" customHeight="1">
      <c r="A18" s="92"/>
      <c r="B18" s="94"/>
      <c r="C18" s="102"/>
      <c r="D18" s="45" t="s">
        <v>56</v>
      </c>
      <c r="E18" s="46" t="s">
        <v>57</v>
      </c>
      <c r="F18" s="51">
        <v>1</v>
      </c>
      <c r="G18" s="48">
        <v>2.7</v>
      </c>
      <c r="H18" s="49">
        <v>2.7</v>
      </c>
      <c r="I18" s="39"/>
    </row>
    <row r="19" spans="1:9" s="31" customFormat="1" ht="23.25" customHeight="1">
      <c r="A19" s="92"/>
      <c r="B19" s="94"/>
      <c r="C19" s="52" t="s">
        <v>58</v>
      </c>
      <c r="D19" s="45" t="s">
        <v>59</v>
      </c>
      <c r="E19" s="46" t="s">
        <v>57</v>
      </c>
      <c r="F19" s="51">
        <v>1</v>
      </c>
      <c r="G19" s="48">
        <v>2.7</v>
      </c>
      <c r="H19" s="49">
        <v>2.7</v>
      </c>
      <c r="I19" s="39"/>
    </row>
    <row r="20" spans="1:9" s="31" customFormat="1" ht="23.25" customHeight="1">
      <c r="A20" s="92"/>
      <c r="B20" s="94"/>
      <c r="C20" s="53" t="s">
        <v>60</v>
      </c>
      <c r="D20" s="45" t="s">
        <v>61</v>
      </c>
      <c r="E20" s="46" t="s">
        <v>57</v>
      </c>
      <c r="F20" s="51">
        <v>1</v>
      </c>
      <c r="G20" s="48">
        <v>2.7</v>
      </c>
      <c r="H20" s="49">
        <v>2.7</v>
      </c>
      <c r="I20" s="39"/>
    </row>
    <row r="21" spans="1:9" s="31" customFormat="1" ht="23.25" customHeight="1">
      <c r="A21" s="92"/>
      <c r="B21" s="94"/>
      <c r="C21" s="53" t="s">
        <v>62</v>
      </c>
      <c r="D21" s="45" t="s">
        <v>63</v>
      </c>
      <c r="E21" s="46" t="s">
        <v>57</v>
      </c>
      <c r="F21" s="51">
        <v>1</v>
      </c>
      <c r="G21" s="48">
        <v>2.7</v>
      </c>
      <c r="H21" s="49">
        <v>2.7</v>
      </c>
      <c r="I21" s="57"/>
    </row>
    <row r="22" spans="1:9" s="31" customFormat="1" ht="23.25" customHeight="1">
      <c r="A22" s="92"/>
      <c r="B22" s="95"/>
      <c r="C22" s="53" t="s">
        <v>64</v>
      </c>
      <c r="D22" s="45" t="s">
        <v>65</v>
      </c>
      <c r="E22" s="46" t="s">
        <v>55</v>
      </c>
      <c r="F22" s="51">
        <v>1</v>
      </c>
      <c r="G22" s="48">
        <v>2.7</v>
      </c>
      <c r="H22" s="49">
        <v>2.7</v>
      </c>
      <c r="I22" s="39"/>
    </row>
    <row r="23" spans="1:9" s="31" customFormat="1" ht="23.25" customHeight="1">
      <c r="A23" s="92"/>
      <c r="B23" s="96" t="s">
        <v>66</v>
      </c>
      <c r="C23" s="46" t="s">
        <v>67</v>
      </c>
      <c r="D23" s="45" t="s">
        <v>68</v>
      </c>
      <c r="E23" s="46">
        <f>100</f>
        <v>100</v>
      </c>
      <c r="F23" s="50">
        <v>1</v>
      </c>
      <c r="G23" s="48">
        <v>13.5</v>
      </c>
      <c r="H23" s="49">
        <v>13.5</v>
      </c>
      <c r="I23" s="39"/>
    </row>
    <row r="24" spans="1:9" s="31" customFormat="1" ht="24.95" customHeight="1">
      <c r="A24" s="92"/>
      <c r="B24" s="97"/>
      <c r="C24" s="46" t="s">
        <v>69</v>
      </c>
      <c r="D24" s="45" t="s">
        <v>70</v>
      </c>
      <c r="E24" s="46">
        <f>1368</f>
        <v>1368</v>
      </c>
      <c r="F24" s="54">
        <v>1368</v>
      </c>
      <c r="G24" s="48">
        <v>13.5</v>
      </c>
      <c r="H24" s="49">
        <v>13.5</v>
      </c>
      <c r="I24" s="39"/>
    </row>
    <row r="25" spans="1:9" s="31" customFormat="1" ht="23.25" customHeight="1">
      <c r="A25" s="92"/>
      <c r="B25" s="97"/>
      <c r="C25" s="46" t="s">
        <v>71</v>
      </c>
      <c r="D25" s="45" t="s">
        <v>72</v>
      </c>
      <c r="E25" s="46" t="s">
        <v>73</v>
      </c>
      <c r="F25" s="51">
        <v>1</v>
      </c>
      <c r="G25" s="48">
        <v>13.5</v>
      </c>
      <c r="H25" s="49">
        <v>13.5</v>
      </c>
      <c r="I25" s="39"/>
    </row>
    <row r="26" spans="1:9" s="31" customFormat="1" ht="23.25" customHeight="1">
      <c r="A26" s="92"/>
      <c r="B26" s="98"/>
      <c r="C26" s="46" t="s">
        <v>74</v>
      </c>
      <c r="D26" s="45" t="s">
        <v>75</v>
      </c>
      <c r="E26" s="46" t="s">
        <v>73</v>
      </c>
      <c r="F26" s="51">
        <v>0.97</v>
      </c>
      <c r="G26" s="48">
        <v>13.5</v>
      </c>
      <c r="H26" s="49">
        <v>13.5</v>
      </c>
      <c r="I26" s="39"/>
    </row>
    <row r="27" spans="1:9" s="31" customFormat="1" ht="23.25" customHeight="1">
      <c r="A27" s="92"/>
      <c r="B27" s="99" t="s">
        <v>76</v>
      </c>
      <c r="C27" s="46" t="s">
        <v>77</v>
      </c>
      <c r="D27" s="45" t="s">
        <v>78</v>
      </c>
      <c r="E27" s="46" t="s">
        <v>79</v>
      </c>
      <c r="F27" s="55">
        <v>0.97099999999999997</v>
      </c>
      <c r="G27" s="48">
        <v>3</v>
      </c>
      <c r="H27" s="49">
        <v>3</v>
      </c>
      <c r="I27" s="39"/>
    </row>
    <row r="28" spans="1:9" s="31" customFormat="1" ht="23.25" customHeight="1">
      <c r="A28" s="92"/>
      <c r="B28" s="94"/>
      <c r="C28" s="46" t="s">
        <v>80</v>
      </c>
      <c r="D28" s="45" t="s">
        <v>81</v>
      </c>
      <c r="E28" s="46" t="s">
        <v>82</v>
      </c>
      <c r="F28" s="51">
        <v>1</v>
      </c>
      <c r="G28" s="48">
        <v>3</v>
      </c>
      <c r="H28" s="49">
        <v>3</v>
      </c>
      <c r="I28" s="39"/>
    </row>
    <row r="29" spans="1:9" s="31" customFormat="1" ht="23.25" customHeight="1">
      <c r="A29" s="92"/>
      <c r="B29" s="94"/>
      <c r="C29" s="46" t="s">
        <v>83</v>
      </c>
      <c r="D29" s="45" t="s">
        <v>84</v>
      </c>
      <c r="E29" s="46" t="s">
        <v>82</v>
      </c>
      <c r="F29" s="51">
        <v>0.85</v>
      </c>
      <c r="G29" s="48">
        <v>3</v>
      </c>
      <c r="H29" s="49">
        <v>2.5499999999999998</v>
      </c>
      <c r="I29" s="39"/>
    </row>
    <row r="30" spans="1:9" s="31" customFormat="1" ht="23.25" customHeight="1">
      <c r="A30" s="75" t="s">
        <v>85</v>
      </c>
      <c r="B30" s="85"/>
      <c r="C30" s="85"/>
      <c r="D30" s="85"/>
      <c r="E30" s="85"/>
      <c r="F30" s="85"/>
      <c r="G30" s="76"/>
      <c r="H30" s="42">
        <f>SUM(H13:H29)+I4</f>
        <v>96.81</v>
      </c>
      <c r="I30" s="39"/>
    </row>
    <row r="31" spans="1:9" s="31" customFormat="1" ht="23.25" customHeight="1">
      <c r="A31" s="86" t="s">
        <v>86</v>
      </c>
      <c r="B31" s="87"/>
      <c r="C31" s="87"/>
      <c r="D31" s="87"/>
      <c r="E31" s="87"/>
      <c r="F31" s="87"/>
      <c r="G31" s="87"/>
      <c r="H31" s="88"/>
      <c r="I31" s="89"/>
    </row>
    <row r="32" spans="1:9" s="31" customFormat="1" ht="13.5">
      <c r="H32" s="32"/>
    </row>
    <row r="33" spans="8:9 16378:16380" s="31" customFormat="1" ht="13.5">
      <c r="H33" s="32"/>
    </row>
    <row r="34" spans="8:9 16378:16380" s="31" customFormat="1" ht="13.5">
      <c r="H34" s="32"/>
    </row>
    <row r="35" spans="8:9 16378:16380" s="31" customFormat="1" ht="13.5">
      <c r="H35" s="32"/>
    </row>
    <row r="36" spans="8:9 16378:16380" s="31" customFormat="1">
      <c r="H36" s="32"/>
      <c r="I36" s="31">
        <v>3</v>
      </c>
      <c r="XEX36" s="33"/>
      <c r="XEY36" s="33"/>
      <c r="XEZ36" s="33"/>
    </row>
    <row r="37" spans="8:9 16378:16380">
      <c r="I37" s="31">
        <v>3</v>
      </c>
    </row>
    <row r="38" spans="8:9 16378:16380">
      <c r="I38" s="31">
        <v>2.5499999999999998</v>
      </c>
    </row>
    <row r="39" spans="8:9 16378:16380">
      <c r="H39" s="32">
        <v>3</v>
      </c>
      <c r="I39" s="32">
        <f>SUM(I36:I38)</f>
        <v>8.5500000000000007</v>
      </c>
    </row>
    <row r="41" spans="8:9 16378:16380">
      <c r="I41" s="31">
        <f>I38/H39</f>
        <v>0.85</v>
      </c>
    </row>
  </sheetData>
  <mergeCells count="26">
    <mergeCell ref="A30:G30"/>
    <mergeCell ref="A31:I31"/>
    <mergeCell ref="A3:A6"/>
    <mergeCell ref="A7:A11"/>
    <mergeCell ref="A12:A29"/>
    <mergeCell ref="B13:B22"/>
    <mergeCell ref="B23:B26"/>
    <mergeCell ref="B27:B29"/>
    <mergeCell ref="C13:C16"/>
    <mergeCell ref="C17:C18"/>
    <mergeCell ref="B9:D9"/>
    <mergeCell ref="E9:I9"/>
    <mergeCell ref="B10:D10"/>
    <mergeCell ref="E10:I10"/>
    <mergeCell ref="B11:D11"/>
    <mergeCell ref="E11:I11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30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"/>
  <sheetViews>
    <sheetView zoomScale="62" zoomScaleNormal="62" workbookViewId="0">
      <selection activeCell="D10" sqref="D10"/>
    </sheetView>
  </sheetViews>
  <sheetFormatPr defaultColWidth="9" defaultRowHeight="13.5"/>
  <cols>
    <col min="1" max="1" width="8.125" style="10" customWidth="1"/>
    <col min="2" max="2" width="40.625" customWidth="1"/>
    <col min="3" max="3" width="20.875" customWidth="1"/>
    <col min="4" max="4" width="12.625" customWidth="1"/>
    <col min="5" max="6" width="13.25" customWidth="1"/>
    <col min="7" max="11" width="12.625" customWidth="1"/>
  </cols>
  <sheetData>
    <row r="1" spans="1:15" ht="57" customHeight="1">
      <c r="A1" s="104" t="s">
        <v>87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5" s="9" customFormat="1" ht="30" customHeight="1">
      <c r="A2" s="106" t="s">
        <v>88</v>
      </c>
      <c r="B2" s="105" t="s">
        <v>89</v>
      </c>
      <c r="C2" s="109" t="s">
        <v>90</v>
      </c>
      <c r="D2" s="105" t="s">
        <v>91</v>
      </c>
      <c r="E2" s="105"/>
      <c r="F2" s="105"/>
      <c r="G2" s="105"/>
      <c r="H2" s="105"/>
      <c r="I2" s="105"/>
      <c r="J2" s="106" t="s">
        <v>92</v>
      </c>
      <c r="K2" s="106" t="s">
        <v>93</v>
      </c>
    </row>
    <row r="3" spans="1:15" s="9" customFormat="1" ht="30" customHeight="1">
      <c r="A3" s="107"/>
      <c r="B3" s="105"/>
      <c r="C3" s="109"/>
      <c r="D3" s="105" t="s">
        <v>17</v>
      </c>
      <c r="E3" s="105"/>
      <c r="F3" s="105"/>
      <c r="G3" s="105"/>
      <c r="H3" s="105" t="s">
        <v>94</v>
      </c>
      <c r="I3" s="105" t="s">
        <v>95</v>
      </c>
      <c r="J3" s="107"/>
      <c r="K3" s="107"/>
    </row>
    <row r="4" spans="1:15" s="9" customFormat="1" ht="30" customHeight="1">
      <c r="A4" s="108"/>
      <c r="B4" s="105"/>
      <c r="C4" s="109"/>
      <c r="D4" s="29" t="s">
        <v>96</v>
      </c>
      <c r="E4" s="28" t="s">
        <v>97</v>
      </c>
      <c r="F4" s="28" t="s">
        <v>98</v>
      </c>
      <c r="G4" s="28" t="s">
        <v>99</v>
      </c>
      <c r="H4" s="105"/>
      <c r="I4" s="109"/>
      <c r="J4" s="108"/>
      <c r="K4" s="107"/>
    </row>
    <row r="5" spans="1:15" ht="30" customHeight="1">
      <c r="A5" s="13">
        <v>1</v>
      </c>
      <c r="B5" s="14" t="s">
        <v>100</v>
      </c>
      <c r="C5" s="14" t="s">
        <v>101</v>
      </c>
      <c r="D5" s="17">
        <f>E5+F5+G5</f>
        <v>305</v>
      </c>
      <c r="E5" s="17">
        <v>305</v>
      </c>
      <c r="F5" s="30"/>
      <c r="G5" s="30"/>
      <c r="H5" s="17">
        <v>305</v>
      </c>
      <c r="I5" s="20">
        <f>H5/D5</f>
        <v>1</v>
      </c>
      <c r="J5" s="13">
        <v>93.47</v>
      </c>
      <c r="K5" s="16"/>
    </row>
    <row r="6" spans="1:15" ht="30" customHeight="1">
      <c r="A6" s="13">
        <v>2</v>
      </c>
      <c r="B6" s="18" t="s">
        <v>102</v>
      </c>
      <c r="C6" s="14" t="s">
        <v>101</v>
      </c>
      <c r="D6" s="17">
        <f>E6+F6+G6</f>
        <v>66</v>
      </c>
      <c r="E6" s="17">
        <v>66</v>
      </c>
      <c r="F6" s="16"/>
      <c r="G6" s="16"/>
      <c r="H6" s="17">
        <v>66</v>
      </c>
      <c r="I6" s="20">
        <f>H6/D6</f>
        <v>1</v>
      </c>
      <c r="J6" s="13">
        <v>96.83</v>
      </c>
      <c r="K6" s="16"/>
    </row>
    <row r="7" spans="1:15" ht="30" customHeight="1">
      <c r="A7" s="13">
        <v>3</v>
      </c>
      <c r="B7" s="18" t="s">
        <v>103</v>
      </c>
      <c r="C7" s="14" t="s">
        <v>101</v>
      </c>
      <c r="D7" s="17">
        <f>E7+F7+G7</f>
        <v>73</v>
      </c>
      <c r="E7" s="17">
        <v>73</v>
      </c>
      <c r="F7" s="16"/>
      <c r="G7" s="16"/>
      <c r="H7" s="17">
        <v>73</v>
      </c>
      <c r="I7" s="20">
        <f>H7/D7</f>
        <v>1</v>
      </c>
      <c r="J7" s="13">
        <v>99.91</v>
      </c>
      <c r="K7" s="16"/>
    </row>
    <row r="8" spans="1:15" ht="30" customHeight="1">
      <c r="A8" s="13"/>
      <c r="C8" s="14"/>
      <c r="D8" s="17"/>
      <c r="E8" s="16"/>
      <c r="F8" s="16"/>
      <c r="G8" s="16"/>
      <c r="H8" s="16"/>
      <c r="I8" s="16"/>
      <c r="J8" s="16"/>
      <c r="K8" s="16"/>
    </row>
    <row r="9" spans="1:15" ht="30" customHeight="1">
      <c r="A9" s="13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5" ht="30" customHeight="1">
      <c r="A10" s="13"/>
      <c r="B10" s="16"/>
      <c r="C10" s="16"/>
      <c r="D10" s="16"/>
      <c r="E10" s="16"/>
      <c r="F10" s="16"/>
      <c r="G10" s="16"/>
      <c r="H10" s="16"/>
      <c r="I10" s="16"/>
      <c r="J10" s="16"/>
      <c r="K10" s="16"/>
      <c r="O10">
        <f>J5+J6+J7</f>
        <v>290.20999999999998</v>
      </c>
    </row>
    <row r="11" spans="1:15" ht="30" customHeight="1">
      <c r="A11" s="13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5" ht="30" customHeight="1">
      <c r="A12" s="13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5" ht="30" customHeight="1">
      <c r="A13" s="13"/>
      <c r="B13" s="18" t="s">
        <v>104</v>
      </c>
      <c r="C13" s="16"/>
      <c r="D13" s="17">
        <f>SUM(D5:D12)</f>
        <v>444</v>
      </c>
      <c r="E13" s="17">
        <f>SUM(E5:E12)</f>
        <v>444</v>
      </c>
      <c r="F13" s="16"/>
      <c r="G13" s="16"/>
      <c r="H13" s="17">
        <f>SUM(H5:H12)</f>
        <v>444</v>
      </c>
      <c r="I13" s="20">
        <f>H13/D13</f>
        <v>1</v>
      </c>
      <c r="J13" s="13">
        <v>96.74</v>
      </c>
      <c r="K13" s="1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30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G17" sqref="G1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10" t="s">
        <v>105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" customHeight="1">
      <c r="A2" s="111" t="s">
        <v>89</v>
      </c>
      <c r="B2" s="111"/>
      <c r="C2" s="111" t="s">
        <v>106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15" customHeight="1">
      <c r="A3" s="111" t="s">
        <v>90</v>
      </c>
      <c r="B3" s="111"/>
      <c r="C3" s="111" t="s">
        <v>101</v>
      </c>
      <c r="D3" s="111"/>
      <c r="E3" s="111"/>
      <c r="F3" s="111"/>
      <c r="G3" s="111"/>
      <c r="H3" s="111" t="s">
        <v>107</v>
      </c>
      <c r="I3" s="111"/>
      <c r="J3" s="111" t="s">
        <v>108</v>
      </c>
      <c r="K3" s="111"/>
      <c r="L3" s="111"/>
      <c r="M3" s="111"/>
      <c r="N3" s="111"/>
    </row>
    <row r="4" spans="1:14" ht="15" customHeight="1">
      <c r="A4" s="111" t="s">
        <v>91</v>
      </c>
      <c r="B4" s="111"/>
      <c r="C4" s="111"/>
      <c r="D4" s="111"/>
      <c r="E4" s="111" t="s">
        <v>16</v>
      </c>
      <c r="F4" s="111" t="s">
        <v>109</v>
      </c>
      <c r="G4" s="111"/>
      <c r="H4" s="111" t="s">
        <v>110</v>
      </c>
      <c r="I4" s="111"/>
      <c r="J4" s="111" t="s">
        <v>20</v>
      </c>
      <c r="K4" s="111"/>
      <c r="L4" s="111" t="s">
        <v>111</v>
      </c>
      <c r="M4" s="111"/>
      <c r="N4" s="111" t="s">
        <v>21</v>
      </c>
    </row>
    <row r="5" spans="1:14" ht="1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15" customHeight="1">
      <c r="A6" s="111"/>
      <c r="B6" s="111"/>
      <c r="C6" s="112" t="s">
        <v>112</v>
      </c>
      <c r="D6" s="112"/>
      <c r="E6" s="1">
        <f>E7+E8+E9</f>
        <v>276</v>
      </c>
      <c r="F6" s="111">
        <f>F7+F8+F9</f>
        <v>305</v>
      </c>
      <c r="G6" s="111"/>
      <c r="H6" s="111">
        <f>H7+H8+H9</f>
        <v>305</v>
      </c>
      <c r="I6" s="111"/>
      <c r="J6" s="111">
        <v>10</v>
      </c>
      <c r="K6" s="111"/>
      <c r="L6" s="113">
        <f>H6/F6</f>
        <v>1</v>
      </c>
      <c r="M6" s="113"/>
      <c r="N6" s="1">
        <v>10</v>
      </c>
    </row>
    <row r="7" spans="1:14" ht="15" customHeight="1">
      <c r="A7" s="111"/>
      <c r="B7" s="111"/>
      <c r="C7" s="111" t="s">
        <v>113</v>
      </c>
      <c r="D7" s="111"/>
      <c r="E7" s="1">
        <v>276</v>
      </c>
      <c r="F7" s="111">
        <v>305</v>
      </c>
      <c r="G7" s="111"/>
      <c r="H7" s="111">
        <v>305</v>
      </c>
      <c r="I7" s="111"/>
      <c r="J7" s="111" t="s">
        <v>24</v>
      </c>
      <c r="K7" s="111"/>
      <c r="L7" s="111"/>
      <c r="M7" s="111"/>
      <c r="N7" s="1" t="s">
        <v>24</v>
      </c>
    </row>
    <row r="8" spans="1:14" ht="15" customHeight="1">
      <c r="A8" s="111"/>
      <c r="B8" s="111"/>
      <c r="C8" s="111" t="s">
        <v>114</v>
      </c>
      <c r="D8" s="111"/>
      <c r="E8" s="1"/>
      <c r="F8" s="111"/>
      <c r="G8" s="111"/>
      <c r="H8" s="111"/>
      <c r="I8" s="111"/>
      <c r="J8" s="111" t="s">
        <v>24</v>
      </c>
      <c r="K8" s="111"/>
      <c r="L8" s="111"/>
      <c r="M8" s="111"/>
      <c r="N8" s="1" t="s">
        <v>24</v>
      </c>
    </row>
    <row r="9" spans="1:14" ht="15" customHeight="1">
      <c r="A9" s="111"/>
      <c r="B9" s="111"/>
      <c r="C9" s="111" t="s">
        <v>99</v>
      </c>
      <c r="D9" s="111"/>
      <c r="E9" s="1"/>
      <c r="F9" s="111"/>
      <c r="G9" s="111"/>
      <c r="H9" s="111"/>
      <c r="I9" s="111"/>
      <c r="J9" s="111" t="s">
        <v>24</v>
      </c>
      <c r="K9" s="111"/>
      <c r="L9" s="111"/>
      <c r="M9" s="111"/>
      <c r="N9" s="1" t="s">
        <v>24</v>
      </c>
    </row>
    <row r="10" spans="1:14" ht="15" customHeight="1">
      <c r="A10" s="111" t="s">
        <v>115</v>
      </c>
      <c r="B10" s="111" t="s">
        <v>27</v>
      </c>
      <c r="C10" s="111"/>
      <c r="D10" s="111"/>
      <c r="E10" s="111"/>
      <c r="F10" s="111"/>
      <c r="G10" s="111"/>
      <c r="H10" s="111" t="s">
        <v>116</v>
      </c>
      <c r="I10" s="111"/>
      <c r="J10" s="111"/>
      <c r="K10" s="111"/>
      <c r="L10" s="111"/>
      <c r="M10" s="111"/>
      <c r="N10" s="111"/>
    </row>
    <row r="11" spans="1:14" ht="65.099999999999994" customHeight="1">
      <c r="A11" s="111"/>
      <c r="B11" s="114" t="s">
        <v>117</v>
      </c>
      <c r="C11" s="114"/>
      <c r="D11" s="114"/>
      <c r="E11" s="114"/>
      <c r="F11" s="114"/>
      <c r="G11" s="114"/>
      <c r="H11" s="114" t="s">
        <v>118</v>
      </c>
      <c r="I11" s="114"/>
      <c r="J11" s="114"/>
      <c r="K11" s="114"/>
      <c r="L11" s="114"/>
      <c r="M11" s="114"/>
      <c r="N11" s="114"/>
    </row>
    <row r="12" spans="1:14" ht="18.95" customHeight="1">
      <c r="A12" s="123" t="s">
        <v>119</v>
      </c>
      <c r="B12" s="21" t="s">
        <v>38</v>
      </c>
      <c r="C12" s="21" t="s">
        <v>39</v>
      </c>
      <c r="D12" s="115" t="s">
        <v>40</v>
      </c>
      <c r="E12" s="115"/>
      <c r="F12" s="115"/>
      <c r="G12" s="21" t="s">
        <v>41</v>
      </c>
      <c r="H12" s="21" t="s">
        <v>42</v>
      </c>
      <c r="I12" s="115" t="s">
        <v>20</v>
      </c>
      <c r="J12" s="115"/>
      <c r="K12" s="115" t="s">
        <v>21</v>
      </c>
      <c r="L12" s="115"/>
      <c r="M12" s="115" t="s">
        <v>43</v>
      </c>
      <c r="N12" s="115"/>
    </row>
    <row r="13" spans="1:14" ht="15" customHeight="1">
      <c r="A13" s="123"/>
      <c r="B13" s="115" t="s">
        <v>120</v>
      </c>
      <c r="C13" s="21" t="s">
        <v>121</v>
      </c>
      <c r="D13" s="116" t="s">
        <v>122</v>
      </c>
      <c r="E13" s="116"/>
      <c r="F13" s="116"/>
      <c r="G13" s="3" t="s">
        <v>123</v>
      </c>
      <c r="H13" s="3">
        <v>10593</v>
      </c>
      <c r="I13" s="115">
        <v>10</v>
      </c>
      <c r="J13" s="115"/>
      <c r="K13" s="115">
        <v>10</v>
      </c>
      <c r="L13" s="115"/>
      <c r="M13" s="115"/>
      <c r="N13" s="115"/>
    </row>
    <row r="14" spans="1:14" ht="15" customHeight="1">
      <c r="A14" s="123"/>
      <c r="B14" s="115"/>
      <c r="C14" s="21" t="s">
        <v>124</v>
      </c>
      <c r="D14" s="116" t="s">
        <v>78</v>
      </c>
      <c r="E14" s="116"/>
      <c r="F14" s="116"/>
      <c r="G14" s="3" t="s">
        <v>125</v>
      </c>
      <c r="H14" s="25">
        <v>0.97099999999999997</v>
      </c>
      <c r="I14" s="115">
        <v>10</v>
      </c>
      <c r="J14" s="115"/>
      <c r="K14" s="115">
        <v>10</v>
      </c>
      <c r="L14" s="115"/>
      <c r="M14" s="115"/>
      <c r="N14" s="115"/>
    </row>
    <row r="15" spans="1:14" ht="15" customHeight="1">
      <c r="A15" s="123"/>
      <c r="B15" s="115"/>
      <c r="C15" s="115" t="s">
        <v>126</v>
      </c>
      <c r="D15" s="116" t="s">
        <v>127</v>
      </c>
      <c r="E15" s="116"/>
      <c r="F15" s="116"/>
      <c r="G15" s="3" t="s">
        <v>82</v>
      </c>
      <c r="H15" s="4">
        <v>1</v>
      </c>
      <c r="I15" s="115">
        <v>10</v>
      </c>
      <c r="J15" s="115"/>
      <c r="K15" s="115">
        <v>10</v>
      </c>
      <c r="L15" s="115"/>
      <c r="M15" s="115"/>
      <c r="N15" s="115"/>
    </row>
    <row r="16" spans="1:14" ht="15" customHeight="1">
      <c r="A16" s="123"/>
      <c r="B16" s="115"/>
      <c r="C16" s="115"/>
      <c r="D16" s="116" t="s">
        <v>128</v>
      </c>
      <c r="E16" s="116"/>
      <c r="F16" s="116"/>
      <c r="G16" s="3" t="s">
        <v>129</v>
      </c>
      <c r="H16" s="4">
        <v>0.9</v>
      </c>
      <c r="I16" s="115">
        <v>10</v>
      </c>
      <c r="J16" s="115"/>
      <c r="K16" s="115">
        <v>10</v>
      </c>
      <c r="L16" s="115"/>
      <c r="M16" s="115"/>
      <c r="N16" s="115"/>
    </row>
    <row r="17" spans="1:16" ht="15" customHeight="1">
      <c r="A17" s="123"/>
      <c r="B17" s="115"/>
      <c r="C17" s="21" t="s">
        <v>130</v>
      </c>
      <c r="D17" s="116" t="s">
        <v>131</v>
      </c>
      <c r="E17" s="116"/>
      <c r="F17" s="116"/>
      <c r="G17" s="3" t="s">
        <v>132</v>
      </c>
      <c r="H17" s="3" t="s">
        <v>133</v>
      </c>
      <c r="I17" s="115">
        <v>10</v>
      </c>
      <c r="J17" s="115"/>
      <c r="K17" s="115">
        <v>10</v>
      </c>
      <c r="L17" s="115"/>
      <c r="M17" s="115"/>
      <c r="N17" s="115"/>
    </row>
    <row r="18" spans="1:16" ht="15" customHeight="1">
      <c r="A18" s="123"/>
      <c r="B18" s="115" t="s">
        <v>134</v>
      </c>
      <c r="C18" s="115" t="s">
        <v>135</v>
      </c>
      <c r="D18" s="116" t="s">
        <v>136</v>
      </c>
      <c r="E18" s="116"/>
      <c r="F18" s="116"/>
      <c r="G18" s="22" t="s">
        <v>129</v>
      </c>
      <c r="H18" s="4">
        <v>0.9</v>
      </c>
      <c r="I18" s="115">
        <v>10</v>
      </c>
      <c r="J18" s="115"/>
      <c r="K18" s="115">
        <v>10</v>
      </c>
      <c r="L18" s="115"/>
      <c r="M18" s="115"/>
      <c r="N18" s="115"/>
    </row>
    <row r="19" spans="1:16" ht="15" customHeight="1">
      <c r="A19" s="123"/>
      <c r="B19" s="115"/>
      <c r="C19" s="115"/>
      <c r="D19" s="116" t="s">
        <v>137</v>
      </c>
      <c r="E19" s="116"/>
      <c r="F19" s="116"/>
      <c r="G19" s="22" t="s">
        <v>82</v>
      </c>
      <c r="H19" s="4">
        <v>1</v>
      </c>
      <c r="I19" s="115">
        <v>10</v>
      </c>
      <c r="J19" s="115"/>
      <c r="K19" s="115">
        <v>10</v>
      </c>
      <c r="L19" s="115"/>
      <c r="M19" s="115"/>
      <c r="N19" s="115"/>
    </row>
    <row r="20" spans="1:16" ht="41.1" customHeight="1">
      <c r="A20" s="123"/>
      <c r="B20" s="115"/>
      <c r="C20" s="21" t="s">
        <v>138</v>
      </c>
      <c r="D20" s="116" t="s">
        <v>139</v>
      </c>
      <c r="E20" s="116"/>
      <c r="F20" s="116"/>
      <c r="G20" s="21" t="s">
        <v>140</v>
      </c>
      <c r="H20" s="26">
        <v>0.20799999999999999</v>
      </c>
      <c r="I20" s="115">
        <v>10</v>
      </c>
      <c r="J20" s="115"/>
      <c r="K20" s="115">
        <v>3.47</v>
      </c>
      <c r="L20" s="115"/>
      <c r="M20" s="117" t="s">
        <v>141</v>
      </c>
      <c r="N20" s="115"/>
      <c r="P20" s="27"/>
    </row>
    <row r="21" spans="1:16" ht="27" customHeight="1">
      <c r="A21" s="123"/>
      <c r="B21" s="21" t="s">
        <v>142</v>
      </c>
      <c r="C21" s="21" t="s">
        <v>143</v>
      </c>
      <c r="D21" s="116" t="s">
        <v>75</v>
      </c>
      <c r="E21" s="116"/>
      <c r="F21" s="116"/>
      <c r="G21" s="21" t="s">
        <v>73</v>
      </c>
      <c r="H21" s="24">
        <v>1</v>
      </c>
      <c r="I21" s="115">
        <v>10</v>
      </c>
      <c r="J21" s="115"/>
      <c r="K21" s="115">
        <v>10</v>
      </c>
      <c r="L21" s="115"/>
      <c r="M21" s="115"/>
      <c r="N21" s="115"/>
    </row>
    <row r="22" spans="1:16" ht="15" customHeight="1">
      <c r="A22" s="118" t="s">
        <v>144</v>
      </c>
      <c r="B22" s="118"/>
      <c r="C22" s="118"/>
      <c r="D22" s="118"/>
      <c r="E22" s="118"/>
      <c r="F22" s="118"/>
      <c r="G22" s="118"/>
      <c r="H22" s="118"/>
      <c r="I22" s="118">
        <v>100</v>
      </c>
      <c r="J22" s="118"/>
      <c r="K22" s="118">
        <f>SUM(K13:K21)+N6</f>
        <v>93.47</v>
      </c>
      <c r="L22" s="118"/>
      <c r="M22" s="119"/>
      <c r="N22" s="119"/>
    </row>
    <row r="23" spans="1:16">
      <c r="A23" s="7" t="s">
        <v>145</v>
      </c>
      <c r="B23" s="120" t="s">
        <v>146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</row>
  </sheetData>
  <mergeCells count="90">
    <mergeCell ref="E4:E5"/>
    <mergeCell ref="N4:N5"/>
    <mergeCell ref="A4:B9"/>
    <mergeCell ref="C4:D5"/>
    <mergeCell ref="F4:G5"/>
    <mergeCell ref="H4:I5"/>
    <mergeCell ref="J4:K5"/>
    <mergeCell ref="L4:M5"/>
    <mergeCell ref="B23:N23"/>
    <mergeCell ref="A10:A11"/>
    <mergeCell ref="A12:A21"/>
    <mergeCell ref="B13:B17"/>
    <mergeCell ref="B18:B20"/>
    <mergeCell ref="C15:C16"/>
    <mergeCell ref="C18:C19"/>
    <mergeCell ref="D21:F21"/>
    <mergeCell ref="I21:J21"/>
    <mergeCell ref="K21:L21"/>
    <mergeCell ref="M21:N21"/>
    <mergeCell ref="A22:H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30" type="noConversion"/>
  <pageMargins left="0.75" right="0.75" top="1" bottom="1" header="0.5" footer="0.5"/>
  <pageSetup paperSize="9" scale="8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R21" sqref="R20:R2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6.125" customWidth="1"/>
  </cols>
  <sheetData>
    <row r="1" spans="1:14" ht="42" customHeight="1">
      <c r="A1" s="110" t="s">
        <v>147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" customHeight="1">
      <c r="A2" s="111" t="s">
        <v>89</v>
      </c>
      <c r="B2" s="111"/>
      <c r="C2" s="111" t="s">
        <v>148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15" customHeight="1">
      <c r="A3" s="111" t="s">
        <v>90</v>
      </c>
      <c r="B3" s="111"/>
      <c r="C3" s="111" t="s">
        <v>101</v>
      </c>
      <c r="D3" s="111"/>
      <c r="E3" s="111"/>
      <c r="F3" s="111"/>
      <c r="G3" s="111"/>
      <c r="H3" s="111" t="s">
        <v>107</v>
      </c>
      <c r="I3" s="111"/>
      <c r="J3" s="111" t="s">
        <v>108</v>
      </c>
      <c r="K3" s="111"/>
      <c r="L3" s="111"/>
      <c r="M3" s="111"/>
      <c r="N3" s="111"/>
    </row>
    <row r="4" spans="1:14" ht="15" customHeight="1">
      <c r="A4" s="111" t="s">
        <v>91</v>
      </c>
      <c r="B4" s="111"/>
      <c r="C4" s="111"/>
      <c r="D4" s="111"/>
      <c r="E4" s="111" t="s">
        <v>16</v>
      </c>
      <c r="F4" s="111" t="s">
        <v>109</v>
      </c>
      <c r="G4" s="111"/>
      <c r="H4" s="111" t="s">
        <v>110</v>
      </c>
      <c r="I4" s="111"/>
      <c r="J4" s="111" t="s">
        <v>20</v>
      </c>
      <c r="K4" s="111"/>
      <c r="L4" s="111" t="s">
        <v>111</v>
      </c>
      <c r="M4" s="111"/>
      <c r="N4" s="111" t="s">
        <v>21</v>
      </c>
    </row>
    <row r="5" spans="1:14" ht="1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15" customHeight="1">
      <c r="A6" s="111"/>
      <c r="B6" s="111"/>
      <c r="C6" s="112" t="s">
        <v>112</v>
      </c>
      <c r="D6" s="112"/>
      <c r="E6" s="1">
        <f>E7+E8+E9</f>
        <v>66</v>
      </c>
      <c r="F6" s="124">
        <f>F7+F8+F9</f>
        <v>66</v>
      </c>
      <c r="G6" s="125"/>
      <c r="H6" s="124">
        <f>H7+H8+H9</f>
        <v>66</v>
      </c>
      <c r="I6" s="125"/>
      <c r="J6" s="111">
        <v>10</v>
      </c>
      <c r="K6" s="111"/>
      <c r="L6" s="126">
        <v>1</v>
      </c>
      <c r="M6" s="126"/>
      <c r="N6" s="1">
        <v>10</v>
      </c>
    </row>
    <row r="7" spans="1:14" ht="15" customHeight="1">
      <c r="A7" s="111"/>
      <c r="B7" s="111"/>
      <c r="C7" s="111" t="s">
        <v>113</v>
      </c>
      <c r="D7" s="111"/>
      <c r="E7" s="1">
        <v>66</v>
      </c>
      <c r="F7" s="111">
        <v>66</v>
      </c>
      <c r="G7" s="111"/>
      <c r="H7" s="111">
        <v>66</v>
      </c>
      <c r="I7" s="111"/>
      <c r="J7" s="111" t="s">
        <v>24</v>
      </c>
      <c r="K7" s="111"/>
      <c r="L7" s="111"/>
      <c r="M7" s="111"/>
      <c r="N7" s="1" t="s">
        <v>24</v>
      </c>
    </row>
    <row r="8" spans="1:14" ht="15" customHeight="1">
      <c r="A8" s="111"/>
      <c r="B8" s="111"/>
      <c r="C8" s="111" t="s">
        <v>114</v>
      </c>
      <c r="D8" s="111"/>
      <c r="E8" s="1"/>
      <c r="F8" s="111"/>
      <c r="G8" s="111"/>
      <c r="H8" s="111"/>
      <c r="I8" s="111"/>
      <c r="J8" s="111" t="s">
        <v>24</v>
      </c>
      <c r="K8" s="111"/>
      <c r="L8" s="111"/>
      <c r="M8" s="111"/>
      <c r="N8" s="1" t="s">
        <v>24</v>
      </c>
    </row>
    <row r="9" spans="1:14" ht="15" customHeight="1">
      <c r="A9" s="111"/>
      <c r="B9" s="111"/>
      <c r="C9" s="111" t="s">
        <v>99</v>
      </c>
      <c r="D9" s="111"/>
      <c r="E9" s="1"/>
      <c r="F9" s="111"/>
      <c r="G9" s="111"/>
      <c r="H9" s="111"/>
      <c r="I9" s="111"/>
      <c r="J9" s="111" t="s">
        <v>24</v>
      </c>
      <c r="K9" s="111"/>
      <c r="L9" s="111"/>
      <c r="M9" s="111"/>
      <c r="N9" s="1" t="s">
        <v>24</v>
      </c>
    </row>
    <row r="10" spans="1:14" ht="15" customHeight="1">
      <c r="A10" s="111" t="s">
        <v>115</v>
      </c>
      <c r="B10" s="111" t="s">
        <v>27</v>
      </c>
      <c r="C10" s="111"/>
      <c r="D10" s="111"/>
      <c r="E10" s="111"/>
      <c r="F10" s="111"/>
      <c r="G10" s="111"/>
      <c r="H10" s="111" t="s">
        <v>116</v>
      </c>
      <c r="I10" s="111"/>
      <c r="J10" s="111"/>
      <c r="K10" s="111"/>
      <c r="L10" s="111"/>
      <c r="M10" s="111"/>
      <c r="N10" s="111"/>
    </row>
    <row r="11" spans="1:14" ht="135" customHeight="1">
      <c r="A11" s="111"/>
      <c r="B11" s="111" t="s">
        <v>149</v>
      </c>
      <c r="C11" s="111"/>
      <c r="D11" s="111"/>
      <c r="E11" s="111"/>
      <c r="F11" s="111"/>
      <c r="G11" s="111"/>
      <c r="H11" s="114" t="s">
        <v>150</v>
      </c>
      <c r="I11" s="114"/>
      <c r="J11" s="114"/>
      <c r="K11" s="114"/>
      <c r="L11" s="114"/>
      <c r="M11" s="114"/>
      <c r="N11" s="114"/>
    </row>
    <row r="12" spans="1:14" ht="18.95" customHeight="1">
      <c r="A12" s="123" t="s">
        <v>119</v>
      </c>
      <c r="B12" s="21" t="s">
        <v>38</v>
      </c>
      <c r="C12" s="21" t="s">
        <v>39</v>
      </c>
      <c r="D12" s="115" t="s">
        <v>40</v>
      </c>
      <c r="E12" s="115"/>
      <c r="F12" s="115"/>
      <c r="G12" s="22" t="s">
        <v>41</v>
      </c>
      <c r="H12" s="22" t="s">
        <v>42</v>
      </c>
      <c r="I12" s="115" t="s">
        <v>20</v>
      </c>
      <c r="J12" s="115"/>
      <c r="K12" s="115" t="s">
        <v>21</v>
      </c>
      <c r="L12" s="115"/>
      <c r="M12" s="115" t="s">
        <v>43</v>
      </c>
      <c r="N12" s="115"/>
    </row>
    <row r="13" spans="1:14" ht="39" customHeight="1">
      <c r="A13" s="123"/>
      <c r="B13" s="115" t="s">
        <v>120</v>
      </c>
      <c r="C13" s="115" t="s">
        <v>121</v>
      </c>
      <c r="D13" s="116" t="s">
        <v>122</v>
      </c>
      <c r="E13" s="116"/>
      <c r="F13" s="116"/>
      <c r="G13" s="22" t="s">
        <v>151</v>
      </c>
      <c r="H13" s="3" t="s">
        <v>152</v>
      </c>
      <c r="I13" s="115">
        <v>7.16</v>
      </c>
      <c r="J13" s="115"/>
      <c r="K13" s="115">
        <v>4.38</v>
      </c>
      <c r="L13" s="115"/>
      <c r="M13" s="127" t="s">
        <v>153</v>
      </c>
      <c r="N13" s="128"/>
    </row>
    <row r="14" spans="1:14" ht="36" customHeight="1">
      <c r="A14" s="123"/>
      <c r="B14" s="115"/>
      <c r="C14" s="115"/>
      <c r="D14" s="116" t="s">
        <v>154</v>
      </c>
      <c r="E14" s="116"/>
      <c r="F14" s="116"/>
      <c r="G14" s="22" t="s">
        <v>155</v>
      </c>
      <c r="H14" s="3" t="s">
        <v>156</v>
      </c>
      <c r="I14" s="115">
        <v>7.14</v>
      </c>
      <c r="J14" s="115"/>
      <c r="K14" s="115">
        <v>6.75</v>
      </c>
      <c r="L14" s="115"/>
      <c r="M14" s="127" t="s">
        <v>153</v>
      </c>
      <c r="N14" s="128"/>
    </row>
    <row r="15" spans="1:14" ht="15" customHeight="1">
      <c r="A15" s="123"/>
      <c r="B15" s="115"/>
      <c r="C15" s="115" t="s">
        <v>124</v>
      </c>
      <c r="D15" s="116" t="s">
        <v>78</v>
      </c>
      <c r="E15" s="116"/>
      <c r="F15" s="116"/>
      <c r="G15" s="22" t="s">
        <v>157</v>
      </c>
      <c r="H15" s="25">
        <v>0.97099999999999997</v>
      </c>
      <c r="I15" s="115">
        <v>7.14</v>
      </c>
      <c r="J15" s="115"/>
      <c r="K15" s="115">
        <v>7.14</v>
      </c>
      <c r="L15" s="115"/>
      <c r="M15" s="115"/>
      <c r="N15" s="115"/>
    </row>
    <row r="16" spans="1:14" ht="15" customHeight="1">
      <c r="A16" s="123"/>
      <c r="B16" s="115"/>
      <c r="C16" s="115"/>
      <c r="D16" s="116" t="s">
        <v>158</v>
      </c>
      <c r="E16" s="116"/>
      <c r="F16" s="116"/>
      <c r="G16" s="22" t="s">
        <v>159</v>
      </c>
      <c r="H16" s="4">
        <v>0.85</v>
      </c>
      <c r="I16" s="115">
        <v>7.14</v>
      </c>
      <c r="J16" s="115"/>
      <c r="K16" s="115">
        <v>7.14</v>
      </c>
      <c r="L16" s="115"/>
      <c r="M16" s="115"/>
      <c r="N16" s="115"/>
    </row>
    <row r="17" spans="1:14" ht="15" customHeight="1">
      <c r="A17" s="123"/>
      <c r="B17" s="115"/>
      <c r="C17" s="115"/>
      <c r="D17" s="116" t="s">
        <v>160</v>
      </c>
      <c r="E17" s="116"/>
      <c r="F17" s="116"/>
      <c r="G17" s="22" t="s">
        <v>161</v>
      </c>
      <c r="H17" s="4">
        <v>0.95</v>
      </c>
      <c r="I17" s="115">
        <v>7.14</v>
      </c>
      <c r="J17" s="115"/>
      <c r="K17" s="115">
        <v>7.14</v>
      </c>
      <c r="L17" s="115"/>
      <c r="M17" s="115"/>
      <c r="N17" s="115"/>
    </row>
    <row r="18" spans="1:14" ht="15" customHeight="1">
      <c r="A18" s="123"/>
      <c r="B18" s="115"/>
      <c r="C18" s="21" t="s">
        <v>126</v>
      </c>
      <c r="D18" s="116" t="s">
        <v>162</v>
      </c>
      <c r="E18" s="116"/>
      <c r="F18" s="116"/>
      <c r="G18" s="3" t="s">
        <v>161</v>
      </c>
      <c r="H18" s="23">
        <v>0.95</v>
      </c>
      <c r="I18" s="115">
        <v>7.14</v>
      </c>
      <c r="J18" s="115"/>
      <c r="K18" s="115">
        <v>7.14</v>
      </c>
      <c r="L18" s="115"/>
      <c r="M18" s="115"/>
      <c r="N18" s="115"/>
    </row>
    <row r="19" spans="1:14" ht="15" customHeight="1">
      <c r="A19" s="123"/>
      <c r="B19" s="115"/>
      <c r="C19" s="21" t="s">
        <v>130</v>
      </c>
      <c r="D19" s="116" t="s">
        <v>163</v>
      </c>
      <c r="E19" s="116"/>
      <c r="F19" s="116"/>
      <c r="G19" s="3" t="s">
        <v>164</v>
      </c>
      <c r="H19" s="22" t="s">
        <v>165</v>
      </c>
      <c r="I19" s="115">
        <v>7.14</v>
      </c>
      <c r="J19" s="115"/>
      <c r="K19" s="115">
        <v>7.14</v>
      </c>
      <c r="L19" s="115"/>
      <c r="M19" s="115"/>
      <c r="N19" s="115"/>
    </row>
    <row r="20" spans="1:14" ht="27" customHeight="1">
      <c r="A20" s="123"/>
      <c r="B20" s="21" t="s">
        <v>134</v>
      </c>
      <c r="C20" s="21" t="s">
        <v>138</v>
      </c>
      <c r="D20" s="116" t="s">
        <v>166</v>
      </c>
      <c r="E20" s="116"/>
      <c r="F20" s="116"/>
      <c r="G20" s="22" t="s">
        <v>82</v>
      </c>
      <c r="H20" s="23">
        <v>1</v>
      </c>
      <c r="I20" s="115">
        <v>30</v>
      </c>
      <c r="J20" s="115"/>
      <c r="K20" s="115">
        <v>30</v>
      </c>
      <c r="L20" s="115"/>
      <c r="M20" s="115"/>
      <c r="N20" s="115"/>
    </row>
    <row r="21" spans="1:14" ht="24" customHeight="1">
      <c r="A21" s="123"/>
      <c r="B21" s="21" t="s">
        <v>142</v>
      </c>
      <c r="C21" s="21" t="s">
        <v>143</v>
      </c>
      <c r="D21" s="116" t="s">
        <v>167</v>
      </c>
      <c r="E21" s="116"/>
      <c r="F21" s="116"/>
      <c r="G21" s="21" t="s">
        <v>168</v>
      </c>
      <c r="H21" s="23">
        <v>0.9</v>
      </c>
      <c r="I21" s="115">
        <v>10</v>
      </c>
      <c r="J21" s="115"/>
      <c r="K21" s="115">
        <v>10</v>
      </c>
      <c r="L21" s="115"/>
      <c r="M21" s="115"/>
      <c r="N21" s="115"/>
    </row>
    <row r="22" spans="1:14" ht="15" customHeight="1">
      <c r="A22" s="118" t="s">
        <v>144</v>
      </c>
      <c r="B22" s="118"/>
      <c r="C22" s="118"/>
      <c r="D22" s="118"/>
      <c r="E22" s="118"/>
      <c r="F22" s="118"/>
      <c r="G22" s="118"/>
      <c r="H22" s="118"/>
      <c r="I22" s="118">
        <v>100</v>
      </c>
      <c r="J22" s="118"/>
      <c r="K22" s="118">
        <f>SUM(K13:K21)+N6</f>
        <v>96.83</v>
      </c>
      <c r="L22" s="118"/>
      <c r="M22" s="119"/>
      <c r="N22" s="119"/>
    </row>
    <row r="23" spans="1:14">
      <c r="A23" s="7" t="s">
        <v>145</v>
      </c>
      <c r="B23" s="120" t="s">
        <v>146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</row>
    <row r="24" spans="1:14" ht="15.95" customHeight="1"/>
  </sheetData>
  <mergeCells count="89">
    <mergeCell ref="E4:E5"/>
    <mergeCell ref="N4:N5"/>
    <mergeCell ref="A4:B9"/>
    <mergeCell ref="C4:D5"/>
    <mergeCell ref="F4:G5"/>
    <mergeCell ref="H4:I5"/>
    <mergeCell ref="J4:K5"/>
    <mergeCell ref="L4:M5"/>
    <mergeCell ref="B23:N23"/>
    <mergeCell ref="A10:A11"/>
    <mergeCell ref="A12:A21"/>
    <mergeCell ref="B13:B19"/>
    <mergeCell ref="C13:C14"/>
    <mergeCell ref="C15:C17"/>
    <mergeCell ref="D21:F21"/>
    <mergeCell ref="I21:J21"/>
    <mergeCell ref="K21:L21"/>
    <mergeCell ref="M21:N21"/>
    <mergeCell ref="A22:H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Q13" sqref="Q13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10" t="s">
        <v>169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" customHeight="1">
      <c r="A2" s="111" t="s">
        <v>89</v>
      </c>
      <c r="B2" s="111"/>
      <c r="C2" s="129" t="s">
        <v>170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15" customHeight="1">
      <c r="A3" s="111" t="s">
        <v>90</v>
      </c>
      <c r="B3" s="111"/>
      <c r="C3" s="111" t="s">
        <v>101</v>
      </c>
      <c r="D3" s="111"/>
      <c r="E3" s="111"/>
      <c r="F3" s="111"/>
      <c r="G3" s="111"/>
      <c r="H3" s="111" t="s">
        <v>107</v>
      </c>
      <c r="I3" s="111"/>
      <c r="J3" s="111" t="s">
        <v>108</v>
      </c>
      <c r="K3" s="111"/>
      <c r="L3" s="111"/>
      <c r="M3" s="111"/>
      <c r="N3" s="111"/>
    </row>
    <row r="4" spans="1:14" ht="15" customHeight="1">
      <c r="A4" s="111" t="s">
        <v>91</v>
      </c>
      <c r="B4" s="111"/>
      <c r="C4" s="111"/>
      <c r="D4" s="111"/>
      <c r="E4" s="111" t="s">
        <v>16</v>
      </c>
      <c r="F4" s="111" t="s">
        <v>109</v>
      </c>
      <c r="G4" s="111"/>
      <c r="H4" s="111" t="s">
        <v>110</v>
      </c>
      <c r="I4" s="111"/>
      <c r="J4" s="111" t="s">
        <v>20</v>
      </c>
      <c r="K4" s="111"/>
      <c r="L4" s="111" t="s">
        <v>111</v>
      </c>
      <c r="M4" s="111"/>
      <c r="N4" s="111" t="s">
        <v>21</v>
      </c>
    </row>
    <row r="5" spans="1:14" ht="1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15" customHeight="1">
      <c r="A6" s="111"/>
      <c r="B6" s="111"/>
      <c r="C6" s="112" t="s">
        <v>112</v>
      </c>
      <c r="D6" s="112"/>
      <c r="E6" s="1">
        <f>E7+E8+E9</f>
        <v>73</v>
      </c>
      <c r="F6" s="124">
        <f>F7+F8+F9</f>
        <v>73</v>
      </c>
      <c r="G6" s="125"/>
      <c r="H6" s="124">
        <f>H7+H8+H9</f>
        <v>73</v>
      </c>
      <c r="I6" s="125"/>
      <c r="J6" s="124">
        <v>10</v>
      </c>
      <c r="K6" s="125"/>
      <c r="L6" s="113">
        <v>1</v>
      </c>
      <c r="M6" s="113"/>
      <c r="N6" s="1">
        <v>10</v>
      </c>
    </row>
    <row r="7" spans="1:14" ht="15" customHeight="1">
      <c r="A7" s="111"/>
      <c r="B7" s="111"/>
      <c r="C7" s="111" t="s">
        <v>113</v>
      </c>
      <c r="D7" s="111"/>
      <c r="E7" s="1">
        <v>73</v>
      </c>
      <c r="F7" s="111">
        <v>73</v>
      </c>
      <c r="G7" s="111"/>
      <c r="H7" s="111">
        <v>73</v>
      </c>
      <c r="I7" s="111"/>
      <c r="J7" s="111" t="s">
        <v>24</v>
      </c>
      <c r="K7" s="111"/>
      <c r="L7" s="111"/>
      <c r="M7" s="111"/>
      <c r="N7" s="1" t="s">
        <v>24</v>
      </c>
    </row>
    <row r="8" spans="1:14" ht="15" customHeight="1">
      <c r="A8" s="111"/>
      <c r="B8" s="111"/>
      <c r="C8" s="111" t="s">
        <v>114</v>
      </c>
      <c r="D8" s="111"/>
      <c r="E8" s="1"/>
      <c r="F8" s="111"/>
      <c r="G8" s="111"/>
      <c r="H8" s="111"/>
      <c r="I8" s="111"/>
      <c r="J8" s="111" t="s">
        <v>24</v>
      </c>
      <c r="K8" s="111"/>
      <c r="L8" s="111"/>
      <c r="M8" s="111"/>
      <c r="N8" s="1" t="s">
        <v>24</v>
      </c>
    </row>
    <row r="9" spans="1:14" ht="15" customHeight="1">
      <c r="A9" s="111"/>
      <c r="B9" s="111"/>
      <c r="C9" s="111" t="s">
        <v>99</v>
      </c>
      <c r="D9" s="111"/>
      <c r="E9" s="1"/>
      <c r="F9" s="111"/>
      <c r="G9" s="111"/>
      <c r="H9" s="111"/>
      <c r="I9" s="111"/>
      <c r="J9" s="111" t="s">
        <v>24</v>
      </c>
      <c r="K9" s="111"/>
      <c r="L9" s="111"/>
      <c r="M9" s="111"/>
      <c r="N9" s="1" t="s">
        <v>24</v>
      </c>
    </row>
    <row r="10" spans="1:14" ht="15" customHeight="1">
      <c r="A10" s="111" t="s">
        <v>115</v>
      </c>
      <c r="B10" s="111" t="s">
        <v>27</v>
      </c>
      <c r="C10" s="111"/>
      <c r="D10" s="111"/>
      <c r="E10" s="111"/>
      <c r="F10" s="111"/>
      <c r="G10" s="111"/>
      <c r="H10" s="111" t="s">
        <v>116</v>
      </c>
      <c r="I10" s="111"/>
      <c r="J10" s="111"/>
      <c r="K10" s="111"/>
      <c r="L10" s="111"/>
      <c r="M10" s="111"/>
      <c r="N10" s="111"/>
    </row>
    <row r="11" spans="1:14" ht="42" customHeight="1">
      <c r="A11" s="111"/>
      <c r="B11" s="114" t="s">
        <v>171</v>
      </c>
      <c r="C11" s="114"/>
      <c r="D11" s="114"/>
      <c r="E11" s="114"/>
      <c r="F11" s="114"/>
      <c r="G11" s="114"/>
      <c r="H11" s="111" t="s">
        <v>172</v>
      </c>
      <c r="I11" s="111"/>
      <c r="J11" s="111"/>
      <c r="K11" s="111"/>
      <c r="L11" s="111"/>
      <c r="M11" s="111"/>
      <c r="N11" s="111"/>
    </row>
    <row r="12" spans="1:14" ht="18.95" customHeight="1">
      <c r="A12" s="123" t="s">
        <v>119</v>
      </c>
      <c r="B12" s="21" t="s">
        <v>38</v>
      </c>
      <c r="C12" s="21" t="s">
        <v>39</v>
      </c>
      <c r="D12" s="115" t="s">
        <v>40</v>
      </c>
      <c r="E12" s="115"/>
      <c r="F12" s="115"/>
      <c r="G12" s="22" t="s">
        <v>41</v>
      </c>
      <c r="H12" s="22" t="s">
        <v>42</v>
      </c>
      <c r="I12" s="130" t="s">
        <v>20</v>
      </c>
      <c r="J12" s="130"/>
      <c r="K12" s="115" t="s">
        <v>21</v>
      </c>
      <c r="L12" s="115"/>
      <c r="M12" s="115" t="s">
        <v>43</v>
      </c>
      <c r="N12" s="115"/>
    </row>
    <row r="13" spans="1:14" ht="15" customHeight="1">
      <c r="A13" s="123"/>
      <c r="B13" s="115" t="s">
        <v>120</v>
      </c>
      <c r="C13" s="115" t="s">
        <v>121</v>
      </c>
      <c r="D13" s="116" t="s">
        <v>173</v>
      </c>
      <c r="E13" s="116"/>
      <c r="F13" s="116"/>
      <c r="G13" s="3" t="s">
        <v>151</v>
      </c>
      <c r="H13" s="3" t="s">
        <v>174</v>
      </c>
      <c r="I13" s="130">
        <v>8.35</v>
      </c>
      <c r="J13" s="130"/>
      <c r="K13" s="115">
        <v>8.35</v>
      </c>
      <c r="L13" s="115"/>
      <c r="M13" s="115"/>
      <c r="N13" s="115"/>
    </row>
    <row r="14" spans="1:14" ht="15" customHeight="1">
      <c r="A14" s="123"/>
      <c r="B14" s="115"/>
      <c r="C14" s="115"/>
      <c r="D14" s="116" t="s">
        <v>175</v>
      </c>
      <c r="E14" s="116"/>
      <c r="F14" s="116"/>
      <c r="G14" s="3" t="s">
        <v>176</v>
      </c>
      <c r="H14" s="3" t="s">
        <v>177</v>
      </c>
      <c r="I14" s="130">
        <v>8.33</v>
      </c>
      <c r="J14" s="130"/>
      <c r="K14" s="115">
        <v>8.33</v>
      </c>
      <c r="L14" s="115"/>
      <c r="M14" s="115"/>
      <c r="N14" s="115"/>
    </row>
    <row r="15" spans="1:14" ht="15" customHeight="1">
      <c r="A15" s="123"/>
      <c r="B15" s="115"/>
      <c r="C15" s="115" t="s">
        <v>124</v>
      </c>
      <c r="D15" s="116" t="s">
        <v>78</v>
      </c>
      <c r="E15" s="116"/>
      <c r="F15" s="116"/>
      <c r="G15" s="3" t="s">
        <v>129</v>
      </c>
      <c r="H15" s="3" t="s">
        <v>178</v>
      </c>
      <c r="I15" s="130">
        <v>8.33</v>
      </c>
      <c r="J15" s="130"/>
      <c r="K15" s="115">
        <v>8.33</v>
      </c>
      <c r="L15" s="115"/>
      <c r="M15" s="115"/>
      <c r="N15" s="115"/>
    </row>
    <row r="16" spans="1:14" ht="15" customHeight="1">
      <c r="A16" s="123"/>
      <c r="B16" s="115"/>
      <c r="C16" s="115"/>
      <c r="D16" s="116" t="s">
        <v>179</v>
      </c>
      <c r="E16" s="116"/>
      <c r="F16" s="116"/>
      <c r="G16" s="3" t="s">
        <v>161</v>
      </c>
      <c r="H16" s="4">
        <v>1</v>
      </c>
      <c r="I16" s="130">
        <v>8.33</v>
      </c>
      <c r="J16" s="130"/>
      <c r="K16" s="115">
        <v>8.33</v>
      </c>
      <c r="L16" s="115"/>
      <c r="M16" s="115"/>
      <c r="N16" s="115"/>
    </row>
    <row r="17" spans="1:14" ht="15" customHeight="1">
      <c r="A17" s="123"/>
      <c r="B17" s="115"/>
      <c r="C17" s="21" t="s">
        <v>126</v>
      </c>
      <c r="D17" s="116" t="s">
        <v>180</v>
      </c>
      <c r="E17" s="116"/>
      <c r="F17" s="116"/>
      <c r="G17" s="3" t="s">
        <v>157</v>
      </c>
      <c r="H17" s="3" t="s">
        <v>181</v>
      </c>
      <c r="I17" s="130">
        <v>8.33</v>
      </c>
      <c r="J17" s="130"/>
      <c r="K17" s="115">
        <v>8.33</v>
      </c>
      <c r="L17" s="115"/>
      <c r="M17" s="115"/>
      <c r="N17" s="115"/>
    </row>
    <row r="18" spans="1:14" ht="47.1" customHeight="1">
      <c r="A18" s="123"/>
      <c r="B18" s="115"/>
      <c r="C18" s="21" t="s">
        <v>130</v>
      </c>
      <c r="D18" s="116" t="s">
        <v>182</v>
      </c>
      <c r="E18" s="116"/>
      <c r="F18" s="116"/>
      <c r="G18" s="3" t="s">
        <v>183</v>
      </c>
      <c r="H18" s="4">
        <v>1</v>
      </c>
      <c r="I18" s="131">
        <v>8.33</v>
      </c>
      <c r="J18" s="130"/>
      <c r="K18" s="115">
        <v>8.33</v>
      </c>
      <c r="L18" s="115"/>
      <c r="M18" s="127"/>
      <c r="N18" s="128"/>
    </row>
    <row r="19" spans="1:14" ht="24" customHeight="1">
      <c r="A19" s="123"/>
      <c r="B19" s="115" t="s">
        <v>134</v>
      </c>
      <c r="C19" s="21" t="s">
        <v>135</v>
      </c>
      <c r="D19" s="116" t="s">
        <v>184</v>
      </c>
      <c r="E19" s="116"/>
      <c r="F19" s="116"/>
      <c r="G19" s="22" t="s">
        <v>185</v>
      </c>
      <c r="H19" s="23">
        <v>0.7</v>
      </c>
      <c r="I19" s="130">
        <v>10</v>
      </c>
      <c r="J19" s="130"/>
      <c r="K19" s="115">
        <v>10</v>
      </c>
      <c r="L19" s="115"/>
      <c r="M19" s="115"/>
      <c r="N19" s="115"/>
    </row>
    <row r="20" spans="1:14" ht="15" customHeight="1">
      <c r="A20" s="123"/>
      <c r="B20" s="115"/>
      <c r="C20" s="115" t="s">
        <v>138</v>
      </c>
      <c r="D20" s="116" t="s">
        <v>54</v>
      </c>
      <c r="E20" s="116"/>
      <c r="F20" s="116"/>
      <c r="G20" s="3" t="s">
        <v>55</v>
      </c>
      <c r="H20" s="23">
        <v>1</v>
      </c>
      <c r="I20" s="130">
        <v>10</v>
      </c>
      <c r="J20" s="130"/>
      <c r="K20" s="115">
        <v>10</v>
      </c>
      <c r="L20" s="115"/>
      <c r="M20" s="115"/>
      <c r="N20" s="115"/>
    </row>
    <row r="21" spans="1:14" ht="15" customHeight="1">
      <c r="A21" s="123"/>
      <c r="B21" s="115"/>
      <c r="C21" s="115"/>
      <c r="D21" s="116" t="s">
        <v>186</v>
      </c>
      <c r="E21" s="116"/>
      <c r="F21" s="116"/>
      <c r="G21" s="3" t="s">
        <v>57</v>
      </c>
      <c r="H21" s="23">
        <v>1</v>
      </c>
      <c r="I21" s="130">
        <v>10</v>
      </c>
      <c r="J21" s="130"/>
      <c r="K21" s="115">
        <v>10</v>
      </c>
      <c r="L21" s="115"/>
      <c r="M21" s="115"/>
      <c r="N21" s="115"/>
    </row>
    <row r="22" spans="1:14" ht="35.1" customHeight="1">
      <c r="A22" s="123"/>
      <c r="B22" s="21" t="s">
        <v>142</v>
      </c>
      <c r="C22" s="21" t="s">
        <v>143</v>
      </c>
      <c r="D22" s="116" t="s">
        <v>167</v>
      </c>
      <c r="E22" s="116"/>
      <c r="F22" s="116"/>
      <c r="G22" s="21" t="s">
        <v>187</v>
      </c>
      <c r="H22" s="24">
        <v>1</v>
      </c>
      <c r="I22" s="115">
        <v>10</v>
      </c>
      <c r="J22" s="115"/>
      <c r="K22" s="115">
        <v>9.91</v>
      </c>
      <c r="L22" s="115"/>
      <c r="M22" s="115"/>
      <c r="N22" s="115"/>
    </row>
    <row r="23" spans="1:14" ht="15" customHeight="1">
      <c r="A23" s="118" t="s">
        <v>144</v>
      </c>
      <c r="B23" s="118"/>
      <c r="C23" s="118"/>
      <c r="D23" s="118"/>
      <c r="E23" s="118"/>
      <c r="F23" s="118"/>
      <c r="G23" s="118"/>
      <c r="H23" s="118"/>
      <c r="I23" s="118">
        <v>100</v>
      </c>
      <c r="J23" s="118"/>
      <c r="K23" s="118">
        <f>SUM(K13:K22)+N6</f>
        <v>99.91</v>
      </c>
      <c r="L23" s="118"/>
      <c r="M23" s="119"/>
      <c r="N23" s="119"/>
    </row>
    <row r="24" spans="1:14">
      <c r="A24" s="7" t="s">
        <v>145</v>
      </c>
      <c r="B24" s="120" t="s">
        <v>146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15.95" customHeight="1"/>
  </sheetData>
  <mergeCells count="95">
    <mergeCell ref="E4:E5"/>
    <mergeCell ref="N4:N5"/>
    <mergeCell ref="A4:B9"/>
    <mergeCell ref="C4:D5"/>
    <mergeCell ref="F4:G5"/>
    <mergeCell ref="H4:I5"/>
    <mergeCell ref="J4:K5"/>
    <mergeCell ref="L4:M5"/>
    <mergeCell ref="A10:A11"/>
    <mergeCell ref="A12:A22"/>
    <mergeCell ref="B13:B18"/>
    <mergeCell ref="B19:B21"/>
    <mergeCell ref="C13:C14"/>
    <mergeCell ref="C15:C16"/>
    <mergeCell ref="C20:C21"/>
    <mergeCell ref="A23:H23"/>
    <mergeCell ref="I23:J23"/>
    <mergeCell ref="K23:L23"/>
    <mergeCell ref="M23:N23"/>
    <mergeCell ref="B24:N24"/>
    <mergeCell ref="D21:F21"/>
    <mergeCell ref="I21:J21"/>
    <mergeCell ref="K21:L21"/>
    <mergeCell ref="M21:N21"/>
    <mergeCell ref="D22:F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C9:D9"/>
    <mergeCell ref="F9:G9"/>
    <mergeCell ref="H9:I9"/>
    <mergeCell ref="J9:K9"/>
    <mergeCell ref="L9:M9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3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N9" sqref="N9"/>
    </sheetView>
  </sheetViews>
  <sheetFormatPr defaultColWidth="9" defaultRowHeight="13.5"/>
  <cols>
    <col min="1" max="1" width="5.75" style="10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spans="1:12" ht="57" customHeight="1">
      <c r="A1" s="104" t="s">
        <v>188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9" customFormat="1" ht="30" customHeight="1">
      <c r="A2" s="135" t="s">
        <v>88</v>
      </c>
      <c r="B2" s="138" t="s">
        <v>189</v>
      </c>
      <c r="C2" s="139" t="s">
        <v>90</v>
      </c>
      <c r="D2" s="132" t="s">
        <v>190</v>
      </c>
      <c r="E2" s="133"/>
      <c r="F2" s="133"/>
      <c r="G2" s="133"/>
      <c r="H2" s="133"/>
      <c r="I2" s="133"/>
      <c r="J2" s="134"/>
      <c r="K2" s="135" t="s">
        <v>92</v>
      </c>
      <c r="L2" s="135" t="s">
        <v>93</v>
      </c>
    </row>
    <row r="3" spans="1:12" s="9" customFormat="1" ht="30" customHeight="1">
      <c r="A3" s="136"/>
      <c r="B3" s="138"/>
      <c r="C3" s="139"/>
      <c r="D3" s="132" t="s">
        <v>17</v>
      </c>
      <c r="E3" s="133"/>
      <c r="F3" s="133"/>
      <c r="G3" s="133"/>
      <c r="H3" s="134"/>
      <c r="I3" s="140" t="s">
        <v>94</v>
      </c>
      <c r="J3" s="140" t="s">
        <v>95</v>
      </c>
      <c r="K3" s="136"/>
      <c r="L3" s="136"/>
    </row>
    <row r="4" spans="1:12" s="9" customFormat="1" ht="30" customHeight="1">
      <c r="A4" s="137"/>
      <c r="B4" s="138"/>
      <c r="C4" s="139"/>
      <c r="D4" s="12" t="s">
        <v>96</v>
      </c>
      <c r="E4" s="11" t="s">
        <v>191</v>
      </c>
      <c r="F4" s="11" t="s">
        <v>192</v>
      </c>
      <c r="G4" s="11" t="s">
        <v>193</v>
      </c>
      <c r="H4" s="11" t="s">
        <v>194</v>
      </c>
      <c r="I4" s="141"/>
      <c r="J4" s="137"/>
      <c r="K4" s="137"/>
      <c r="L4" s="136"/>
    </row>
    <row r="5" spans="1:12" ht="30" customHeight="1">
      <c r="A5" s="13">
        <v>1</v>
      </c>
      <c r="B5" s="14" t="s">
        <v>195</v>
      </c>
      <c r="C5" t="s">
        <v>101</v>
      </c>
      <c r="D5" s="15">
        <f>SUM(E5:H5)</f>
        <v>335</v>
      </c>
      <c r="E5" s="16"/>
      <c r="F5" s="17">
        <v>335</v>
      </c>
      <c r="G5" s="16"/>
      <c r="H5" s="16"/>
      <c r="I5" s="19">
        <v>335</v>
      </c>
      <c r="J5" s="20">
        <f>I5/F5</f>
        <v>1</v>
      </c>
      <c r="K5" s="13">
        <v>10</v>
      </c>
      <c r="L5" s="16"/>
    </row>
    <row r="6" spans="1:12" ht="30" customHeight="1">
      <c r="A6" s="13"/>
      <c r="B6" s="14"/>
      <c r="C6" s="18"/>
      <c r="D6" s="16"/>
      <c r="E6" s="16"/>
      <c r="F6" s="16"/>
      <c r="G6" s="16"/>
      <c r="H6" s="16"/>
      <c r="I6" s="13"/>
      <c r="J6" s="13"/>
      <c r="K6" s="13"/>
      <c r="L6" s="16"/>
    </row>
    <row r="7" spans="1:12" ht="30" customHeight="1">
      <c r="A7" s="13"/>
      <c r="B7" s="14"/>
      <c r="C7" s="18"/>
      <c r="D7" s="16"/>
      <c r="E7" s="16"/>
      <c r="F7" s="16"/>
      <c r="G7" s="16"/>
      <c r="H7" s="16"/>
      <c r="I7" s="13"/>
      <c r="J7" s="13"/>
      <c r="K7" s="13"/>
      <c r="L7" s="16"/>
    </row>
    <row r="8" spans="1:12" ht="30" customHeight="1">
      <c r="A8" s="13"/>
      <c r="B8" s="18"/>
      <c r="C8" s="18"/>
      <c r="D8" s="16"/>
      <c r="E8" s="16"/>
      <c r="F8" s="16"/>
      <c r="G8" s="16"/>
      <c r="H8" s="16"/>
      <c r="I8" s="13"/>
      <c r="J8" s="13"/>
      <c r="K8" s="13"/>
      <c r="L8" s="16"/>
    </row>
    <row r="9" spans="1:12" ht="30" customHeight="1">
      <c r="A9" s="13"/>
      <c r="B9" s="16"/>
      <c r="C9" s="16"/>
      <c r="D9" s="16"/>
      <c r="E9" s="16"/>
      <c r="F9" s="16"/>
      <c r="G9" s="16"/>
      <c r="H9" s="16"/>
      <c r="I9" s="13"/>
      <c r="J9" s="13"/>
      <c r="K9" s="13"/>
      <c r="L9" s="16"/>
    </row>
    <row r="10" spans="1:12" ht="30" customHeight="1">
      <c r="A10" s="13"/>
      <c r="B10" s="16"/>
      <c r="C10" s="16"/>
      <c r="D10" s="16"/>
      <c r="E10" s="16"/>
      <c r="F10" s="16"/>
      <c r="G10" s="16"/>
      <c r="H10" s="16"/>
      <c r="I10" s="13"/>
      <c r="J10" s="13"/>
      <c r="K10" s="13"/>
      <c r="L10" s="16"/>
    </row>
    <row r="11" spans="1:12" ht="30" customHeight="1">
      <c r="A11" s="13"/>
      <c r="B11" s="16"/>
      <c r="C11" s="16"/>
      <c r="D11" s="16"/>
      <c r="E11" s="16"/>
      <c r="F11" s="16"/>
      <c r="G11" s="16"/>
      <c r="H11" s="16"/>
      <c r="I11" s="13"/>
      <c r="J11" s="13"/>
      <c r="K11" s="13"/>
      <c r="L11" s="16"/>
    </row>
    <row r="12" spans="1:12" ht="30" customHeight="1">
      <c r="A12" s="13"/>
      <c r="B12" s="18" t="s">
        <v>104</v>
      </c>
      <c r="C12" s="16"/>
      <c r="D12" s="15">
        <f>SUM(E12:H12)</f>
        <v>335</v>
      </c>
      <c r="E12" s="16"/>
      <c r="F12" s="17">
        <v>335</v>
      </c>
      <c r="G12" s="16"/>
      <c r="H12" s="16"/>
      <c r="I12" s="19">
        <v>335</v>
      </c>
      <c r="J12" s="20">
        <f>I12/F12</f>
        <v>1</v>
      </c>
      <c r="K12" s="13">
        <v>10</v>
      </c>
      <c r="L12" s="16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30" type="noConversion"/>
  <pageMargins left="0.75" right="0.75" top="1" bottom="1" header="0.5" footer="0.5"/>
  <pageSetup paperSize="9" scale="8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selection activeCell="R18" sqref="R18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20.125" customWidth="1"/>
    <col min="15" max="15" width="26.75" customWidth="1"/>
  </cols>
  <sheetData>
    <row r="1" spans="1:14" ht="57" customHeight="1">
      <c r="A1" s="110" t="s">
        <v>196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" customHeight="1">
      <c r="A2" s="111" t="s">
        <v>189</v>
      </c>
      <c r="B2" s="111"/>
      <c r="C2" s="111" t="s">
        <v>195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15" customHeight="1">
      <c r="A3" s="111" t="s">
        <v>197</v>
      </c>
      <c r="B3" s="111"/>
      <c r="C3" s="111" t="s">
        <v>101</v>
      </c>
      <c r="D3" s="111"/>
      <c r="E3" s="111"/>
      <c r="F3" s="111"/>
      <c r="G3" s="111"/>
      <c r="H3" s="142" t="s">
        <v>107</v>
      </c>
      <c r="I3" s="142"/>
      <c r="J3" s="111" t="s">
        <v>108</v>
      </c>
      <c r="K3" s="111"/>
      <c r="L3" s="111"/>
      <c r="M3" s="111"/>
      <c r="N3" s="111"/>
    </row>
    <row r="4" spans="1:14" ht="15" customHeight="1">
      <c r="A4" s="111" t="s">
        <v>91</v>
      </c>
      <c r="B4" s="111"/>
      <c r="C4" s="111"/>
      <c r="D4" s="111"/>
      <c r="E4" s="111" t="s">
        <v>16</v>
      </c>
      <c r="F4" s="111" t="s">
        <v>109</v>
      </c>
      <c r="G4" s="111"/>
      <c r="H4" s="111" t="s">
        <v>110</v>
      </c>
      <c r="I4" s="111"/>
      <c r="J4" s="111" t="s">
        <v>20</v>
      </c>
      <c r="K4" s="111"/>
      <c r="L4" s="111" t="s">
        <v>111</v>
      </c>
      <c r="M4" s="111"/>
      <c r="N4" s="111" t="s">
        <v>21</v>
      </c>
    </row>
    <row r="5" spans="1:14" ht="1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15" customHeight="1">
      <c r="A6" s="111"/>
      <c r="B6" s="111"/>
      <c r="C6" s="112" t="s">
        <v>112</v>
      </c>
      <c r="D6" s="112"/>
      <c r="E6" s="2">
        <f>E7+E8+E9+E10</f>
        <v>335</v>
      </c>
      <c r="F6" s="143">
        <f>F7+F8+F9+F10</f>
        <v>335</v>
      </c>
      <c r="G6" s="144"/>
      <c r="H6" s="143">
        <f>H7+H8+H9+H10</f>
        <v>335</v>
      </c>
      <c r="I6" s="144"/>
      <c r="J6" s="111">
        <v>10</v>
      </c>
      <c r="K6" s="111"/>
      <c r="L6" s="113">
        <v>1</v>
      </c>
      <c r="M6" s="113"/>
      <c r="N6" s="1">
        <v>10</v>
      </c>
    </row>
    <row r="7" spans="1:14" ht="15" customHeight="1">
      <c r="A7" s="111"/>
      <c r="B7" s="111"/>
      <c r="C7" s="111" t="s">
        <v>198</v>
      </c>
      <c r="D7" s="111"/>
      <c r="E7" s="2">
        <v>335</v>
      </c>
      <c r="F7" s="143">
        <v>335</v>
      </c>
      <c r="G7" s="144"/>
      <c r="H7" s="143">
        <v>335</v>
      </c>
      <c r="I7" s="144"/>
      <c r="J7" s="111" t="s">
        <v>24</v>
      </c>
      <c r="K7" s="111"/>
      <c r="L7" s="111"/>
      <c r="M7" s="111"/>
      <c r="N7" s="1" t="s">
        <v>24</v>
      </c>
    </row>
    <row r="8" spans="1:14" ht="15" customHeight="1">
      <c r="A8" s="111"/>
      <c r="B8" s="111"/>
      <c r="C8" s="124" t="s">
        <v>199</v>
      </c>
      <c r="D8" s="125"/>
      <c r="E8" s="1"/>
      <c r="F8" s="124"/>
      <c r="G8" s="125"/>
      <c r="H8" s="124"/>
      <c r="I8" s="125"/>
      <c r="J8" s="111" t="s">
        <v>24</v>
      </c>
      <c r="K8" s="111"/>
      <c r="L8" s="111"/>
      <c r="M8" s="111"/>
      <c r="N8" s="1" t="s">
        <v>24</v>
      </c>
    </row>
    <row r="9" spans="1:14" ht="15" customHeight="1">
      <c r="A9" s="111"/>
      <c r="B9" s="111"/>
      <c r="C9" s="111" t="s">
        <v>200</v>
      </c>
      <c r="D9" s="111"/>
      <c r="E9" s="1"/>
      <c r="F9" s="111"/>
      <c r="G9" s="111"/>
      <c r="H9" s="111"/>
      <c r="I9" s="111"/>
      <c r="J9" s="111" t="s">
        <v>24</v>
      </c>
      <c r="K9" s="111"/>
      <c r="L9" s="111"/>
      <c r="M9" s="111"/>
      <c r="N9" s="1" t="s">
        <v>24</v>
      </c>
    </row>
    <row r="10" spans="1:14" ht="15" customHeight="1">
      <c r="A10" s="111"/>
      <c r="B10" s="111"/>
      <c r="C10" s="111" t="s">
        <v>201</v>
      </c>
      <c r="D10" s="111"/>
      <c r="E10" s="1"/>
      <c r="F10" s="111"/>
      <c r="G10" s="111"/>
      <c r="H10" s="111"/>
      <c r="I10" s="111"/>
      <c r="J10" s="111" t="s">
        <v>24</v>
      </c>
      <c r="K10" s="111"/>
      <c r="L10" s="111"/>
      <c r="M10" s="111"/>
      <c r="N10" s="1" t="s">
        <v>24</v>
      </c>
    </row>
    <row r="11" spans="1:14" ht="15" customHeight="1">
      <c r="A11" s="111" t="s">
        <v>115</v>
      </c>
      <c r="B11" s="111" t="s">
        <v>27</v>
      </c>
      <c r="C11" s="111"/>
      <c r="D11" s="111"/>
      <c r="E11" s="111"/>
      <c r="F11" s="111"/>
      <c r="G11" s="111"/>
      <c r="H11" s="111" t="s">
        <v>116</v>
      </c>
      <c r="I11" s="111"/>
      <c r="J11" s="111"/>
      <c r="K11" s="111"/>
      <c r="L11" s="111"/>
      <c r="M11" s="111"/>
      <c r="N11" s="111"/>
    </row>
    <row r="12" spans="1:14" ht="77.099999999999994" customHeight="1">
      <c r="A12" s="111"/>
      <c r="B12" s="111" t="s">
        <v>202</v>
      </c>
      <c r="C12" s="111"/>
      <c r="D12" s="111"/>
      <c r="E12" s="111"/>
      <c r="F12" s="111"/>
      <c r="G12" s="111"/>
      <c r="H12" s="114" t="s">
        <v>203</v>
      </c>
      <c r="I12" s="114"/>
      <c r="J12" s="114"/>
      <c r="K12" s="114"/>
      <c r="L12" s="114"/>
      <c r="M12" s="114"/>
      <c r="N12" s="114"/>
    </row>
    <row r="13" spans="1:14" ht="30.95" customHeight="1">
      <c r="A13" s="155" t="s">
        <v>119</v>
      </c>
      <c r="B13" s="1" t="s">
        <v>38</v>
      </c>
      <c r="C13" s="1" t="s">
        <v>39</v>
      </c>
      <c r="D13" s="111" t="s">
        <v>40</v>
      </c>
      <c r="E13" s="111"/>
      <c r="F13" s="111"/>
      <c r="G13" s="1" t="s">
        <v>41</v>
      </c>
      <c r="H13" s="1" t="s">
        <v>42</v>
      </c>
      <c r="I13" s="111" t="s">
        <v>20</v>
      </c>
      <c r="J13" s="111"/>
      <c r="K13" s="111" t="s">
        <v>21</v>
      </c>
      <c r="L13" s="111"/>
      <c r="M13" s="111" t="s">
        <v>43</v>
      </c>
      <c r="N13" s="111"/>
    </row>
    <row r="14" spans="1:14" ht="15" customHeight="1">
      <c r="A14" s="155"/>
      <c r="B14" s="111" t="s">
        <v>120</v>
      </c>
      <c r="C14" s="111" t="s">
        <v>121</v>
      </c>
      <c r="D14" s="145" t="s">
        <v>204</v>
      </c>
      <c r="E14" s="145"/>
      <c r="F14" s="145"/>
      <c r="G14" s="3" t="s">
        <v>205</v>
      </c>
      <c r="H14" s="3" t="s">
        <v>206</v>
      </c>
      <c r="I14" s="111">
        <v>2.77</v>
      </c>
      <c r="J14" s="111"/>
      <c r="K14" s="111">
        <v>2.2200000000000002</v>
      </c>
      <c r="L14" s="111"/>
      <c r="M14" s="114"/>
      <c r="N14" s="114"/>
    </row>
    <row r="15" spans="1:14" ht="15" customHeight="1">
      <c r="A15" s="155"/>
      <c r="B15" s="111"/>
      <c r="C15" s="111"/>
      <c r="D15" s="145" t="s">
        <v>207</v>
      </c>
      <c r="E15" s="145"/>
      <c r="F15" s="145"/>
      <c r="G15" s="3" t="s">
        <v>208</v>
      </c>
      <c r="H15" s="3" t="s">
        <v>209</v>
      </c>
      <c r="I15" s="111">
        <v>2.77</v>
      </c>
      <c r="J15" s="111"/>
      <c r="K15" s="111">
        <v>2.77</v>
      </c>
      <c r="L15" s="111"/>
      <c r="M15" s="114"/>
      <c r="N15" s="114"/>
    </row>
    <row r="16" spans="1:14" ht="12.95" customHeight="1">
      <c r="A16" s="155"/>
      <c r="B16" s="111"/>
      <c r="C16" s="111"/>
      <c r="D16" s="145" t="s">
        <v>210</v>
      </c>
      <c r="E16" s="145"/>
      <c r="F16" s="145"/>
      <c r="G16" s="3" t="s">
        <v>211</v>
      </c>
      <c r="H16" s="3" t="s">
        <v>212</v>
      </c>
      <c r="I16" s="111">
        <v>2.77</v>
      </c>
      <c r="J16" s="111"/>
      <c r="K16" s="111">
        <v>2.77</v>
      </c>
      <c r="L16" s="111"/>
      <c r="M16" s="114"/>
      <c r="N16" s="114"/>
    </row>
    <row r="17" spans="1:15" ht="42" customHeight="1">
      <c r="A17" s="155"/>
      <c r="B17" s="111"/>
      <c r="C17" s="111"/>
      <c r="D17" s="145" t="s">
        <v>213</v>
      </c>
      <c r="E17" s="145"/>
      <c r="F17" s="145"/>
      <c r="G17" s="3" t="s">
        <v>214</v>
      </c>
      <c r="H17" s="3" t="s">
        <v>215</v>
      </c>
      <c r="I17" s="111">
        <v>2.91</v>
      </c>
      <c r="J17" s="111"/>
      <c r="K17" s="111">
        <v>2.44</v>
      </c>
      <c r="L17" s="111"/>
      <c r="M17" s="146" t="s">
        <v>216</v>
      </c>
      <c r="N17" s="114"/>
    </row>
    <row r="18" spans="1:15" ht="45.95" customHeight="1">
      <c r="A18" s="155"/>
      <c r="B18" s="111"/>
      <c r="C18" s="111"/>
      <c r="D18" s="145" t="s">
        <v>217</v>
      </c>
      <c r="E18" s="145"/>
      <c r="F18" s="145"/>
      <c r="G18" s="3" t="s">
        <v>205</v>
      </c>
      <c r="H18" s="3" t="s">
        <v>218</v>
      </c>
      <c r="I18" s="111">
        <v>2.77</v>
      </c>
      <c r="J18" s="111"/>
      <c r="K18" s="111">
        <v>2.25</v>
      </c>
      <c r="L18" s="111"/>
      <c r="M18" s="146" t="s">
        <v>219</v>
      </c>
      <c r="N18" s="114"/>
    </row>
    <row r="19" spans="1:15" ht="15" customHeight="1">
      <c r="A19" s="155"/>
      <c r="B19" s="111"/>
      <c r="C19" s="111" t="s">
        <v>124</v>
      </c>
      <c r="D19" s="145" t="s">
        <v>136</v>
      </c>
      <c r="E19" s="145"/>
      <c r="F19" s="145"/>
      <c r="G19" s="3" t="s">
        <v>220</v>
      </c>
      <c r="H19" s="3">
        <v>1.4</v>
      </c>
      <c r="I19" s="111">
        <v>2.77</v>
      </c>
      <c r="J19" s="111"/>
      <c r="K19" s="111">
        <v>2.77</v>
      </c>
      <c r="L19" s="111"/>
      <c r="M19" s="114"/>
      <c r="N19" s="114"/>
    </row>
    <row r="20" spans="1:15" ht="42" customHeight="1">
      <c r="A20" s="155"/>
      <c r="B20" s="111"/>
      <c r="C20" s="111"/>
      <c r="D20" s="145" t="s">
        <v>221</v>
      </c>
      <c r="E20" s="145"/>
      <c r="F20" s="145"/>
      <c r="G20" s="3" t="s">
        <v>222</v>
      </c>
      <c r="H20" s="4">
        <v>0</v>
      </c>
      <c r="I20" s="129">
        <v>2.77</v>
      </c>
      <c r="J20" s="129"/>
      <c r="K20" s="129">
        <v>0</v>
      </c>
      <c r="L20" s="129"/>
      <c r="M20" s="147" t="s">
        <v>223</v>
      </c>
      <c r="N20" s="148"/>
      <c r="O20" s="8"/>
    </row>
    <row r="21" spans="1:15" ht="15" customHeight="1">
      <c r="A21" s="155"/>
      <c r="B21" s="111"/>
      <c r="C21" s="111"/>
      <c r="D21" s="145" t="s">
        <v>224</v>
      </c>
      <c r="E21" s="145"/>
      <c r="F21" s="145"/>
      <c r="G21" s="3" t="s">
        <v>129</v>
      </c>
      <c r="H21" s="4">
        <v>0.9</v>
      </c>
      <c r="I21" s="129">
        <v>2.77</v>
      </c>
      <c r="J21" s="129"/>
      <c r="K21" s="129">
        <v>2.77</v>
      </c>
      <c r="L21" s="129"/>
      <c r="M21" s="148"/>
      <c r="N21" s="148"/>
    </row>
    <row r="22" spans="1:15" ht="15" customHeight="1">
      <c r="A22" s="155"/>
      <c r="B22" s="111"/>
      <c r="C22" s="111"/>
      <c r="D22" s="145" t="s">
        <v>225</v>
      </c>
      <c r="E22" s="145"/>
      <c r="F22" s="145"/>
      <c r="G22" s="3" t="s">
        <v>161</v>
      </c>
      <c r="H22" s="4">
        <v>0.95</v>
      </c>
      <c r="I22" s="129">
        <v>2.77</v>
      </c>
      <c r="J22" s="129"/>
      <c r="K22" s="129">
        <v>2.77</v>
      </c>
      <c r="L22" s="129"/>
      <c r="M22" s="148"/>
      <c r="N22" s="148"/>
    </row>
    <row r="23" spans="1:15" ht="15" customHeight="1">
      <c r="A23" s="155"/>
      <c r="B23" s="111"/>
      <c r="C23" s="111"/>
      <c r="D23" s="145" t="s">
        <v>226</v>
      </c>
      <c r="E23" s="145"/>
      <c r="F23" s="145"/>
      <c r="G23" s="3" t="s">
        <v>227</v>
      </c>
      <c r="H23" s="4">
        <v>0.05</v>
      </c>
      <c r="I23" s="129">
        <v>2.77</v>
      </c>
      <c r="J23" s="129"/>
      <c r="K23" s="129">
        <v>2.77</v>
      </c>
      <c r="L23" s="129"/>
      <c r="M23" s="148"/>
      <c r="N23" s="148"/>
    </row>
    <row r="24" spans="1:15" ht="26.1" customHeight="1">
      <c r="A24" s="155"/>
      <c r="B24" s="111"/>
      <c r="C24" s="111"/>
      <c r="D24" s="145" t="s">
        <v>228</v>
      </c>
      <c r="E24" s="145"/>
      <c r="F24" s="145"/>
      <c r="G24" s="3" t="s">
        <v>159</v>
      </c>
      <c r="H24" s="4">
        <v>0.85</v>
      </c>
      <c r="I24" s="129">
        <v>2.77</v>
      </c>
      <c r="J24" s="129"/>
      <c r="K24" s="129">
        <v>0</v>
      </c>
      <c r="L24" s="129"/>
      <c r="M24" s="147"/>
      <c r="N24" s="148"/>
    </row>
    <row r="25" spans="1:15" ht="36.950000000000003" customHeight="1">
      <c r="A25" s="155"/>
      <c r="B25" s="111"/>
      <c r="C25" s="111"/>
      <c r="D25" s="145" t="s">
        <v>229</v>
      </c>
      <c r="E25" s="145"/>
      <c r="F25" s="145"/>
      <c r="G25" s="3" t="s">
        <v>230</v>
      </c>
      <c r="H25" s="3">
        <v>0</v>
      </c>
      <c r="I25" s="129">
        <v>2.77</v>
      </c>
      <c r="J25" s="129"/>
      <c r="K25" s="129">
        <v>0</v>
      </c>
      <c r="L25" s="129"/>
      <c r="M25" s="147" t="s">
        <v>223</v>
      </c>
      <c r="N25" s="148"/>
      <c r="O25" s="8"/>
    </row>
    <row r="26" spans="1:15" ht="15" customHeight="1">
      <c r="A26" s="155"/>
      <c r="B26" s="111"/>
      <c r="C26" s="111" t="s">
        <v>126</v>
      </c>
      <c r="D26" s="145" t="s">
        <v>231</v>
      </c>
      <c r="E26" s="145"/>
      <c r="F26" s="145"/>
      <c r="G26" s="5" t="s">
        <v>232</v>
      </c>
      <c r="H26" s="6">
        <v>1</v>
      </c>
      <c r="I26" s="129">
        <v>2.77</v>
      </c>
      <c r="J26" s="129"/>
      <c r="K26" s="129">
        <v>2.77</v>
      </c>
      <c r="L26" s="129"/>
      <c r="M26" s="149"/>
      <c r="N26" s="149"/>
    </row>
    <row r="27" spans="1:15" ht="15" customHeight="1">
      <c r="A27" s="155"/>
      <c r="B27" s="111"/>
      <c r="C27" s="111"/>
      <c r="D27" s="145" t="s">
        <v>233</v>
      </c>
      <c r="E27" s="145"/>
      <c r="F27" s="145"/>
      <c r="G27" s="5" t="s">
        <v>234</v>
      </c>
      <c r="H27" s="6">
        <v>1</v>
      </c>
      <c r="I27" s="129">
        <v>2.77</v>
      </c>
      <c r="J27" s="129"/>
      <c r="K27" s="129">
        <v>2.77</v>
      </c>
      <c r="L27" s="129"/>
      <c r="M27" s="148"/>
      <c r="N27" s="148"/>
    </row>
    <row r="28" spans="1:15" ht="15" customHeight="1">
      <c r="A28" s="155"/>
      <c r="B28" s="111"/>
      <c r="C28" s="111" t="s">
        <v>130</v>
      </c>
      <c r="D28" s="145" t="s">
        <v>235</v>
      </c>
      <c r="E28" s="145"/>
      <c r="F28" s="145"/>
      <c r="G28" s="3" t="s">
        <v>236</v>
      </c>
      <c r="H28" s="4">
        <v>1</v>
      </c>
      <c r="I28" s="129">
        <v>2.77</v>
      </c>
      <c r="J28" s="129"/>
      <c r="K28" s="129">
        <v>2.77</v>
      </c>
      <c r="L28" s="129"/>
      <c r="M28" s="148"/>
      <c r="N28" s="148"/>
    </row>
    <row r="29" spans="1:15" ht="15" customHeight="1">
      <c r="A29" s="155"/>
      <c r="B29" s="111"/>
      <c r="C29" s="111"/>
      <c r="D29" s="145" t="s">
        <v>237</v>
      </c>
      <c r="E29" s="145"/>
      <c r="F29" s="145"/>
      <c r="G29" s="3" t="s">
        <v>238</v>
      </c>
      <c r="H29" s="4">
        <v>0.6</v>
      </c>
      <c r="I29" s="129">
        <v>2.77</v>
      </c>
      <c r="J29" s="129"/>
      <c r="K29" s="129">
        <v>2.77</v>
      </c>
      <c r="L29" s="129"/>
      <c r="M29" s="148"/>
      <c r="N29" s="148"/>
    </row>
    <row r="30" spans="1:15" ht="15" customHeight="1">
      <c r="A30" s="155"/>
      <c r="B30" s="111"/>
      <c r="C30" s="111"/>
      <c r="D30" s="145" t="s">
        <v>239</v>
      </c>
      <c r="E30" s="145"/>
      <c r="F30" s="145"/>
      <c r="G30" s="3" t="s">
        <v>240</v>
      </c>
      <c r="H30" s="4">
        <v>1</v>
      </c>
      <c r="I30" s="129">
        <v>2.77</v>
      </c>
      <c r="J30" s="129"/>
      <c r="K30" s="129">
        <v>2.77</v>
      </c>
      <c r="L30" s="129"/>
      <c r="M30" s="148"/>
      <c r="N30" s="148"/>
    </row>
    <row r="31" spans="1:15" ht="15" customHeight="1">
      <c r="A31" s="155"/>
      <c r="B31" s="111"/>
      <c r="C31" s="111"/>
      <c r="D31" s="145" t="s">
        <v>241</v>
      </c>
      <c r="E31" s="145"/>
      <c r="F31" s="145"/>
      <c r="G31" s="3" t="s">
        <v>242</v>
      </c>
      <c r="H31" s="4">
        <v>1</v>
      </c>
      <c r="I31" s="129">
        <v>2.77</v>
      </c>
      <c r="J31" s="129"/>
      <c r="K31" s="129">
        <v>2.77</v>
      </c>
      <c r="L31" s="129"/>
      <c r="M31" s="148"/>
      <c r="N31" s="148"/>
    </row>
    <row r="32" spans="1:15" ht="26.1" customHeight="1">
      <c r="A32" s="155"/>
      <c r="B32" s="111" t="s">
        <v>134</v>
      </c>
      <c r="C32" s="1" t="s">
        <v>243</v>
      </c>
      <c r="D32" s="145" t="s">
        <v>244</v>
      </c>
      <c r="E32" s="145"/>
      <c r="F32" s="145"/>
      <c r="G32" s="5" t="s">
        <v>236</v>
      </c>
      <c r="H32" s="4">
        <v>1</v>
      </c>
      <c r="I32" s="129">
        <v>3.36</v>
      </c>
      <c r="J32" s="129"/>
      <c r="K32" s="129">
        <v>3.36</v>
      </c>
      <c r="L32" s="129"/>
      <c r="M32" s="148"/>
      <c r="N32" s="148"/>
    </row>
    <row r="33" spans="1:14" ht="15" customHeight="1">
      <c r="A33" s="155"/>
      <c r="B33" s="111"/>
      <c r="C33" s="111" t="s">
        <v>135</v>
      </c>
      <c r="D33" s="145" t="s">
        <v>245</v>
      </c>
      <c r="E33" s="145"/>
      <c r="F33" s="145"/>
      <c r="G33" s="5" t="s">
        <v>129</v>
      </c>
      <c r="H33" s="4">
        <v>0.9</v>
      </c>
      <c r="I33" s="129">
        <v>3.33</v>
      </c>
      <c r="J33" s="129"/>
      <c r="K33" s="129">
        <v>3.33</v>
      </c>
      <c r="L33" s="129"/>
      <c r="M33" s="148"/>
      <c r="N33" s="148"/>
    </row>
    <row r="34" spans="1:14" ht="15" customHeight="1">
      <c r="A34" s="155"/>
      <c r="B34" s="111"/>
      <c r="C34" s="111"/>
      <c r="D34" s="145" t="s">
        <v>246</v>
      </c>
      <c r="E34" s="145"/>
      <c r="F34" s="145"/>
      <c r="G34" s="5" t="s">
        <v>159</v>
      </c>
      <c r="H34" s="4">
        <v>0.85</v>
      </c>
      <c r="I34" s="129">
        <v>3.33</v>
      </c>
      <c r="J34" s="129"/>
      <c r="K34" s="129">
        <v>3.33</v>
      </c>
      <c r="L34" s="129"/>
      <c r="M34" s="148"/>
      <c r="N34" s="148"/>
    </row>
    <row r="35" spans="1:14" ht="15" customHeight="1">
      <c r="A35" s="155"/>
      <c r="B35" s="111"/>
      <c r="C35" s="111"/>
      <c r="D35" s="145" t="s">
        <v>247</v>
      </c>
      <c r="E35" s="145"/>
      <c r="F35" s="145"/>
      <c r="G35" s="5" t="s">
        <v>176</v>
      </c>
      <c r="H35" s="4">
        <v>1</v>
      </c>
      <c r="I35" s="129">
        <v>3.33</v>
      </c>
      <c r="J35" s="129"/>
      <c r="K35" s="129">
        <v>3.33</v>
      </c>
      <c r="L35" s="129"/>
      <c r="M35" s="148"/>
      <c r="N35" s="148"/>
    </row>
    <row r="36" spans="1:14" ht="15" customHeight="1">
      <c r="A36" s="155"/>
      <c r="B36" s="111"/>
      <c r="C36" s="111"/>
      <c r="D36" s="145" t="s">
        <v>248</v>
      </c>
      <c r="E36" s="145"/>
      <c r="F36" s="145"/>
      <c r="G36" s="5" t="s">
        <v>249</v>
      </c>
      <c r="H36" s="4">
        <v>1</v>
      </c>
      <c r="I36" s="129">
        <v>3.33</v>
      </c>
      <c r="J36" s="129"/>
      <c r="K36" s="129">
        <v>3.33</v>
      </c>
      <c r="L36" s="129"/>
      <c r="M36" s="148"/>
      <c r="N36" s="148"/>
    </row>
    <row r="37" spans="1:14" ht="27" customHeight="1">
      <c r="A37" s="155"/>
      <c r="B37" s="111"/>
      <c r="C37" s="1" t="s">
        <v>250</v>
      </c>
      <c r="D37" s="145" t="s">
        <v>251</v>
      </c>
      <c r="E37" s="145"/>
      <c r="F37" s="145"/>
      <c r="G37" s="5" t="s">
        <v>157</v>
      </c>
      <c r="H37" s="6">
        <v>0.8</v>
      </c>
      <c r="I37" s="129">
        <v>3.33</v>
      </c>
      <c r="J37" s="129"/>
      <c r="K37" s="129">
        <v>3.33</v>
      </c>
      <c r="L37" s="129"/>
      <c r="M37" s="148"/>
      <c r="N37" s="148"/>
    </row>
    <row r="38" spans="1:14" ht="15" customHeight="1">
      <c r="A38" s="155"/>
      <c r="B38" s="111"/>
      <c r="C38" s="111" t="s">
        <v>138</v>
      </c>
      <c r="D38" s="145" t="s">
        <v>252</v>
      </c>
      <c r="E38" s="145"/>
      <c r="F38" s="145"/>
      <c r="G38" s="3" t="s">
        <v>159</v>
      </c>
      <c r="H38" s="4">
        <v>0.85</v>
      </c>
      <c r="I38" s="111">
        <v>3.33</v>
      </c>
      <c r="J38" s="111"/>
      <c r="K38" s="111">
        <v>3.33</v>
      </c>
      <c r="L38" s="111"/>
      <c r="M38" s="114"/>
      <c r="N38" s="114"/>
    </row>
    <row r="39" spans="1:14" ht="15" customHeight="1">
      <c r="A39" s="155"/>
      <c r="B39" s="111"/>
      <c r="C39" s="111"/>
      <c r="D39" s="145" t="s">
        <v>253</v>
      </c>
      <c r="E39" s="145"/>
      <c r="F39" s="145"/>
      <c r="G39" s="3" t="s">
        <v>157</v>
      </c>
      <c r="H39" s="4">
        <v>0.8</v>
      </c>
      <c r="I39" s="111">
        <v>3.33</v>
      </c>
      <c r="J39" s="111"/>
      <c r="K39" s="111">
        <v>3.33</v>
      </c>
      <c r="L39" s="111"/>
      <c r="M39" s="114"/>
      <c r="N39" s="114"/>
    </row>
    <row r="40" spans="1:14" ht="15" customHeight="1">
      <c r="A40" s="155"/>
      <c r="B40" s="111"/>
      <c r="C40" s="111"/>
      <c r="D40" s="145" t="s">
        <v>254</v>
      </c>
      <c r="E40" s="145"/>
      <c r="F40" s="145"/>
      <c r="G40" s="3" t="s">
        <v>255</v>
      </c>
      <c r="H40" s="4">
        <v>1</v>
      </c>
      <c r="I40" s="111">
        <v>3.33</v>
      </c>
      <c r="J40" s="111"/>
      <c r="K40" s="111">
        <v>3.33</v>
      </c>
      <c r="L40" s="111"/>
      <c r="M40" s="114"/>
      <c r="N40" s="114"/>
    </row>
    <row r="41" spans="1:14" ht="15" customHeight="1">
      <c r="A41" s="155"/>
      <c r="B41" s="111" t="s">
        <v>142</v>
      </c>
      <c r="C41" s="111" t="s">
        <v>143</v>
      </c>
      <c r="D41" s="145" t="s">
        <v>256</v>
      </c>
      <c r="E41" s="145"/>
      <c r="F41" s="145"/>
      <c r="G41" s="3" t="s">
        <v>257</v>
      </c>
      <c r="H41" s="4">
        <v>0.9</v>
      </c>
      <c r="I41" s="111">
        <v>2</v>
      </c>
      <c r="J41" s="111"/>
      <c r="K41" s="111">
        <v>2</v>
      </c>
      <c r="L41" s="111"/>
      <c r="M41" s="114"/>
      <c r="N41" s="114"/>
    </row>
    <row r="42" spans="1:14" ht="15" customHeight="1">
      <c r="A42" s="155"/>
      <c r="B42" s="111"/>
      <c r="C42" s="111"/>
      <c r="D42" s="145" t="s">
        <v>258</v>
      </c>
      <c r="E42" s="145"/>
      <c r="F42" s="145"/>
      <c r="G42" s="3" t="s">
        <v>259</v>
      </c>
      <c r="H42" s="4">
        <v>1</v>
      </c>
      <c r="I42" s="111">
        <v>2</v>
      </c>
      <c r="J42" s="111"/>
      <c r="K42" s="111">
        <v>2</v>
      </c>
      <c r="L42" s="111"/>
      <c r="M42" s="114"/>
      <c r="N42" s="114"/>
    </row>
    <row r="43" spans="1:14" ht="39" customHeight="1">
      <c r="A43" s="155"/>
      <c r="B43" s="111"/>
      <c r="C43" s="111"/>
      <c r="D43" s="145" t="s">
        <v>260</v>
      </c>
      <c r="E43" s="145"/>
      <c r="F43" s="145"/>
      <c r="G43" s="3" t="s">
        <v>157</v>
      </c>
      <c r="H43" s="4">
        <v>0</v>
      </c>
      <c r="I43" s="111">
        <v>2</v>
      </c>
      <c r="J43" s="111"/>
      <c r="K43" s="111">
        <v>0</v>
      </c>
      <c r="L43" s="111"/>
      <c r="M43" s="146" t="s">
        <v>261</v>
      </c>
      <c r="N43" s="114"/>
    </row>
    <row r="44" spans="1:14" ht="15" customHeight="1">
      <c r="A44" s="155"/>
      <c r="B44" s="111"/>
      <c r="C44" s="111"/>
      <c r="D44" s="145" t="s">
        <v>262</v>
      </c>
      <c r="E44" s="145"/>
      <c r="F44" s="145"/>
      <c r="G44" s="3" t="s">
        <v>157</v>
      </c>
      <c r="H44" s="4">
        <v>0.8</v>
      </c>
      <c r="I44" s="111">
        <v>2</v>
      </c>
      <c r="J44" s="111"/>
      <c r="K44" s="111">
        <v>2</v>
      </c>
      <c r="L44" s="111"/>
      <c r="M44" s="114"/>
      <c r="N44" s="114"/>
    </row>
    <row r="45" spans="1:14" ht="44.1" customHeight="1">
      <c r="A45" s="155"/>
      <c r="B45" s="111"/>
      <c r="C45" s="111"/>
      <c r="D45" s="145" t="s">
        <v>263</v>
      </c>
      <c r="E45" s="145"/>
      <c r="F45" s="145"/>
      <c r="G45" s="3" t="s">
        <v>157</v>
      </c>
      <c r="H45" s="4">
        <v>0</v>
      </c>
      <c r="I45" s="111">
        <v>2</v>
      </c>
      <c r="J45" s="111"/>
      <c r="K45" s="111">
        <v>0</v>
      </c>
      <c r="L45" s="111"/>
      <c r="M45" s="146" t="s">
        <v>261</v>
      </c>
      <c r="N45" s="114"/>
    </row>
    <row r="46" spans="1:14" ht="15" customHeight="1">
      <c r="A46" s="150" t="s">
        <v>144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>
        <f>SUM(K14:K45)+N6</f>
        <v>86.15</v>
      </c>
      <c r="L46" s="150"/>
      <c r="M46" s="151"/>
      <c r="N46" s="151"/>
    </row>
    <row r="47" spans="1:14">
      <c r="A47" s="7" t="s">
        <v>145</v>
      </c>
      <c r="B47" s="152" t="s">
        <v>146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4"/>
    </row>
  </sheetData>
  <mergeCells count="193">
    <mergeCell ref="A11:A12"/>
    <mergeCell ref="A13:A45"/>
    <mergeCell ref="B14:B31"/>
    <mergeCell ref="B32:B40"/>
    <mergeCell ref="B41:B45"/>
    <mergeCell ref="C14:C18"/>
    <mergeCell ref="C19:C25"/>
    <mergeCell ref="C26:C27"/>
    <mergeCell ref="C28:C31"/>
    <mergeCell ref="C33:C36"/>
    <mergeCell ref="C38:C40"/>
    <mergeCell ref="C41:C45"/>
    <mergeCell ref="D45:F45"/>
    <mergeCell ref="I45:J45"/>
    <mergeCell ref="K45:L45"/>
    <mergeCell ref="M45:N45"/>
    <mergeCell ref="A46:H46"/>
    <mergeCell ref="I46:J46"/>
    <mergeCell ref="K46:L46"/>
    <mergeCell ref="M46:N46"/>
    <mergeCell ref="B47:N47"/>
    <mergeCell ref="D42:F42"/>
    <mergeCell ref="I42:J42"/>
    <mergeCell ref="K42:L42"/>
    <mergeCell ref="M42:N42"/>
    <mergeCell ref="D43:F43"/>
    <mergeCell ref="I43:J43"/>
    <mergeCell ref="K43:L43"/>
    <mergeCell ref="M43:N43"/>
    <mergeCell ref="D44:F44"/>
    <mergeCell ref="I44:J44"/>
    <mergeCell ref="K44:L44"/>
    <mergeCell ref="M44:N44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4:D5"/>
    <mergeCell ref="F4:G5"/>
    <mergeCell ref="H4:I5"/>
    <mergeCell ref="J4:K5"/>
    <mergeCell ref="L4:M5"/>
    <mergeCell ref="A4:B10"/>
  </mergeCells>
  <phoneticPr fontId="30" type="noConversion"/>
  <pageMargins left="0.75" right="0.75" top="1" bottom="1" header="0.5" footer="0.5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业务费</vt:lpstr>
      <vt:lpstr>法庭运维费</vt:lpstr>
      <vt:lpstr>房屋租赁费</vt:lpstr>
      <vt:lpstr>省对市县转移支付绩效自评结果汇总表</vt:lpstr>
      <vt:lpstr>中央政法转移支付资金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2020-03-13T02:25:00Z</cp:lastPrinted>
  <dcterms:created xsi:type="dcterms:W3CDTF">2018-12-06T00:45:00Z</dcterms:created>
  <dcterms:modified xsi:type="dcterms:W3CDTF">2023-08-18T09:48:39Z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3BDF688170654D6E9F45F1C3A84B8197</vt:lpwstr>
  </property>
</Properties>
</file>