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1790" tabRatio="989" firstSheet="4" activeTab="7"/>
  </bookViews>
  <sheets>
    <sheet name="封面" sheetId="10" r:id="rId1"/>
    <sheet name="目录" sheetId="12" r:id="rId2"/>
    <sheet name="省级部门（单位）整体支出绩效自评表" sheetId="4" r:id="rId3"/>
    <sheet name="部门预算项目支出绩效自评结果汇总表" sheetId="5" r:id="rId4"/>
    <sheet name="业务费" sheetId="2" r:id="rId5"/>
    <sheet name="法庭运维费" sheetId="13" r:id="rId6"/>
    <sheet name="省对市县转移支付绩效自评结果汇总表" sheetId="6" r:id="rId7"/>
    <sheet name="中央政法转移支付资金" sheetId="3" r:id="rId8"/>
  </sheets>
  <calcPr calcId="144525"/>
</workbook>
</file>

<file path=xl/sharedStrings.xml><?xml version="1.0" encoding="utf-8"?>
<sst xmlns="http://schemas.openxmlformats.org/spreadsheetml/2006/main" count="384" uniqueCount="187">
  <si>
    <t>附件1</t>
  </si>
  <si>
    <r>
      <rPr>
        <b/>
        <sz val="36"/>
        <color theme="1"/>
        <rFont val="宋体"/>
        <charset val="134"/>
        <scheme val="minor"/>
      </rPr>
      <t>2022年度省级预算执行情况绩效自评报表</t>
    </r>
    <r>
      <rPr>
        <b/>
        <sz val="28"/>
        <color theme="1"/>
        <rFont val="宋体"/>
        <charset val="134"/>
        <scheme val="minor"/>
      </rPr>
      <t xml:space="preserve">
</t>
    </r>
  </si>
  <si>
    <t xml:space="preserve">                                 编报部门（单位公章）：庆城县人民法院</t>
  </si>
  <si>
    <t xml:space="preserve">                                 编报日期：2023年2月</t>
  </si>
  <si>
    <t xml:space="preserve">                                 联系人及电话：       </t>
  </si>
  <si>
    <t>2022年度省级预算执行情况绩效自评报表目录</t>
  </si>
  <si>
    <t>一、部门自评报告</t>
  </si>
  <si>
    <t>二、部门整体支出自评表</t>
  </si>
  <si>
    <t>三、部门预算项目支出绩效自评结果汇总表</t>
  </si>
  <si>
    <t xml:space="preserve">  1.业务费项目绩效自评表</t>
  </si>
  <si>
    <t xml:space="preserve">  2.法庭运维费项目绩效自评表</t>
  </si>
  <si>
    <t>四、省对市县转移支付支出绩效自评结果汇总表</t>
  </si>
  <si>
    <t xml:space="preserve">  1.中央政法转移支付资金项目绩效自评表</t>
  </si>
  <si>
    <r>
      <rPr>
        <b/>
        <sz val="20"/>
        <color rgb="FF000000"/>
        <rFont val="宋体"/>
        <charset val="134"/>
      </rPr>
      <t>2022年</t>
    </r>
    <r>
      <rPr>
        <b/>
        <u/>
        <sz val="20"/>
        <color rgb="FF000000"/>
        <rFont val="宋体"/>
        <charset val="134"/>
      </rPr>
      <t>庆城县人民法院</t>
    </r>
    <r>
      <rPr>
        <b/>
        <sz val="20"/>
        <color rgb="FF000000"/>
        <rFont val="宋体"/>
        <charset val="134"/>
      </rPr>
      <t>部门（单位）整体支出绩效自评表</t>
    </r>
  </si>
  <si>
    <t>部门（单位）名称</t>
  </si>
  <si>
    <t>庆城县人民法院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</si>
  <si>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</si>
  <si>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</si>
  <si>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</si>
  <si>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</si>
  <si>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</si>
  <si>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</si>
  <si>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</si>
  <si>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</si>
  <si>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</si>
  <si>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</si>
  <si>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</si>
  <si>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</si>
  <si>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</si>
  <si>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</si>
  <si>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目标1：加强党的政治建设，推动法院工作新发展。</t>
  </si>
  <si>
    <t>目标1完成情况：始终坚持党对人民法院的绝对领导，全面落实《中国共产党政法工作条例》，严格执行重大事项请示报告制度，及时向县委、县委政法委、县委组织部请示汇报干部任免、项目建设、不良资产清收等重要事项11次。严格落实意识形态责任制，制定《意识形态工作重点任务清单》，明确权责分工，切实提高重大突发事件应急防范处置能力，维护司法领域意识形态安全。</t>
  </si>
  <si>
    <t>目标2：发挥审判职能作用，更好地维护国家法制、法律的权威、公平和正义，维护社会稳定和谐。</t>
  </si>
  <si>
    <t>目标2完成情况：共受理各类案件6072件，同比增加365件，审执结6016件，同比增加452件，结案率99.08%。刑事审判秉承严厉惩治违法犯罪原则，对故意伤害、抢劫、强奸、寻衅滋事、黑恶势力犯罪等关乎人民群众人身、财产安全的犯罪，始终保持高压态势，依法从严、从快惩处。共受理刑事案件222件445人，审结219件416人，结案率98.65%。民事案件坚持“调解优先、诉调对接，调审融合、精准裁判”新型民事审判模式，依法审理各类商事案件，推动形成平等有序、充满活力的法治化营商环境。共受理民商事案件3584件（含审查监督案74件），审结3550件，结案率99.05%。</t>
  </si>
  <si>
    <t>目标3：加强队伍建设，不断提高政治业务素质。</t>
  </si>
  <si>
    <t>目标3完成情况：持续深化理论武装，党组理论中心组学习121次，组织干警集体学习45次，不断提高全体干警政治判断力、政治领悟力、政治执行力。组织全体干警集中观看党的二十大开幕会并热议二十大报告内容，撰写心得体会，抒发内心感想，增强干事创业劲头。认真开展“两型机关”创建活动，全体干警以《庆城县干部作风建设“十六条”》为遵循，立足自身岗位职责，自觉落实亮牌服务、持证上岗、首问负责、限时办结等规定，自觉接受群众评价监督。</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</si>
  <si>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</si>
  <si>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</si>
  <si>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</si>
  <si>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</si>
  <si>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</si>
  <si>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</si>
  <si>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</si>
  <si>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</si>
  <si>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</si>
  <si>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</si>
  <si>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</si>
  <si>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r>
      <rPr>
        <sz val="11"/>
        <color indexed="8"/>
        <rFont val="宋体"/>
        <charset val="134"/>
      </rPr>
      <t>=</t>
    </r>
    <r>
      <rPr>
        <sz val="11"/>
        <color indexed="8"/>
        <rFont val="宋体"/>
        <charset val="134"/>
      </rPr>
      <t>100%</t>
    </r>
  </si>
  <si>
    <t>项目支出预算执行率</t>
  </si>
  <si>
    <r>
      <t>偏差原因：</t>
    </r>
    <r>
      <rPr>
        <sz val="10.5"/>
        <rFont val="宋体"/>
        <charset val="134"/>
      </rPr>
      <t xml:space="preserve">审判法庭开工，基础设施建设资金增加，政法基础设施“两庭”建设资金未形成全部支出。          </t>
    </r>
    <r>
      <rPr>
        <b/>
        <sz val="10.5"/>
        <rFont val="宋体"/>
        <charset val="134"/>
      </rPr>
      <t>改进措施：</t>
    </r>
    <r>
      <rPr>
        <sz val="10.5"/>
        <rFont val="宋体"/>
        <charset val="134"/>
      </rPr>
      <t xml:space="preserve">督促项目实施相关部门加快工程建设进度，提高资金执行率。  </t>
    </r>
  </si>
  <si>
    <t>“三公经费”控制率</t>
  </si>
  <si>
    <t>&lt;=100%</t>
  </si>
  <si>
    <t>96.75</t>
  </si>
  <si>
    <t>结转结余变动率</t>
  </si>
  <si>
    <t>&lt;=0%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</si>
  <si>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</si>
  <si>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</si>
  <si>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</si>
  <si>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</si>
  <si>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</si>
  <si>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</si>
  <si>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</si>
  <si>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</si>
  <si>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</si>
  <si>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</si>
  <si>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</si>
  <si>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</si>
  <si>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</si>
  <si>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</si>
  <si>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</si>
  <si>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</si>
  <si>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t>=100</t>
  </si>
  <si>
    <t>部门效果目标</t>
  </si>
  <si>
    <t>经济效益指标</t>
  </si>
  <si>
    <t>服务对象满意度</t>
  </si>
  <si>
    <t>社会效益指标</t>
  </si>
  <si>
    <t>社会影响</t>
  </si>
  <si>
    <t>单位获奖情况</t>
  </si>
  <si>
    <t>能力建设</t>
  </si>
  <si>
    <t>长效管理</t>
  </si>
  <si>
    <t>中期规划建设完备程度</t>
  </si>
  <si>
    <t>完备</t>
  </si>
  <si>
    <t>人力资源建设</t>
  </si>
  <si>
    <t>人员培训机制完备性</t>
  </si>
  <si>
    <t>档案管理</t>
  </si>
  <si>
    <t>档案管理完备性</t>
  </si>
  <si>
    <t>合    计</t>
  </si>
  <si>
    <t>其他需要说明的问题：无。</t>
  </si>
  <si>
    <t>2022年度省级部门预算支出项目绩效自评结果汇总表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</si>
  <si>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</si>
  <si>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</si>
  <si>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</si>
  <si>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</si>
  <si>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</si>
  <si>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</si>
  <si>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</si>
  <si>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</si>
  <si>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</si>
  <si>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</si>
  <si>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</si>
  <si>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</si>
  <si>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业务费</t>
  </si>
  <si>
    <t>甘肃省高级人民法院</t>
  </si>
  <si>
    <t>法庭运维费</t>
  </si>
  <si>
    <t>合计</t>
  </si>
  <si>
    <r>
      <rPr>
        <b/>
        <sz val="20"/>
        <color theme="1"/>
        <rFont val="宋体"/>
        <charset val="134"/>
      </rPr>
      <t>2022年</t>
    </r>
    <r>
      <rPr>
        <b/>
        <u/>
        <sz val="20"/>
        <color theme="1"/>
        <rFont val="宋体"/>
        <charset val="134"/>
      </rPr>
      <t>庆城县人民法院</t>
    </r>
    <r>
      <rPr>
        <b/>
        <sz val="20"/>
        <color theme="1"/>
        <rFont val="宋体"/>
        <charset val="134"/>
      </rPr>
      <t>部门预算项目支出绩效自评表</t>
    </r>
  </si>
  <si>
    <t>业务费（本级）</t>
  </si>
  <si>
    <t>实施单位</t>
  </si>
  <si>
    <t>全年预算数</t>
  </si>
  <si>
    <t>全年执行数</t>
  </si>
  <si>
    <t>执行率</t>
  </si>
  <si>
    <t>年度资金总额</t>
  </si>
  <si>
    <t>其中：当年财政拨款</t>
  </si>
  <si>
    <t xml:space="preserve">      上年结转资金</t>
  </si>
  <si>
    <t>年度总体目标</t>
  </si>
  <si>
    <t>实际完成情况</t>
  </si>
  <si>
    <t>通过2022年度业务费的投入，保障单位正常审判执行工作顺利开展，提高办案效率，从而推动本院各项工作顺利开展。</t>
  </si>
  <si>
    <t>2022年，我院共受理各类案件6072件，同比增加365件，审执结6016件，同比增加452件，结案率99.08%。我院坚持公正高效规范文明执行，筑牢公平正义最后一道防线。刑事案件222件445人，审结219件416人，结案率98.65%、共受理民商事案件3584件（含审查监督案74件），审结3550件，结案率99.05%、共受理行政案件57件，审结57件，结案率100%。执行案件紧盯“3+1”核心指标，加大执行力度，全力兑现胜诉当事人的权益。共受理执行案件2206件，执结2187件，结案率99.14%。申请标的6.88亿元，到位标的3.54亿元，实际执行到位率36.55%。有财产可供执行案件在法定期限内实际执结率100%，无财产可供执行案件的终本合格率100%，信访的办结率100%，“3+1”核心指标高位运行，位居全省第七名、全市第一。受理省内外委托执行案件174件，对外委托130件，事项委托期限内办结率92.18%。响应县委、县政府部署安排，聚全力开展“陇原执行之百日清收攻坚行动”、涉金融不良资产清收工作，不良资产清收工作中，收回各类贷款7683.57万元。其中，收回涉金城村镇银行贷款1745.73万元，完成清收专班下达任务的127.63%；协助各乡镇催收政策性贷款444.74万元。</t>
  </si>
  <si>
    <t>绩效指标</t>
  </si>
  <si>
    <t>产出指标</t>
  </si>
  <si>
    <t>数量指标</t>
  </si>
  <si>
    <t>受理各类案件</t>
  </si>
  <si>
    <t>&gt;=2000</t>
  </si>
  <si>
    <r>
      <t>偏差原因：</t>
    </r>
    <r>
      <rPr>
        <sz val="9"/>
        <color theme="1"/>
        <rFont val="宋体"/>
        <charset val="134"/>
        <scheme val="minor"/>
      </rPr>
      <t xml:space="preserve">年初目标值设置偏低。 
</t>
    </r>
    <r>
      <rPr>
        <b/>
        <sz val="9"/>
        <color theme="1"/>
        <rFont val="宋体"/>
        <charset val="134"/>
        <scheme val="minor"/>
      </rPr>
      <t>改进措施：</t>
    </r>
    <r>
      <rPr>
        <sz val="9"/>
        <color theme="1"/>
        <rFont val="宋体"/>
        <charset val="134"/>
        <scheme val="minor"/>
      </rPr>
      <t>加强预算绩效管理，提高绩效目标编制的准确性。</t>
    </r>
  </si>
  <si>
    <t>质量指标</t>
  </si>
  <si>
    <t>结案率</t>
  </si>
  <si>
    <t>&gt;=78%</t>
  </si>
  <si>
    <t>时效指标</t>
  </si>
  <si>
    <t>法律判决有效性</t>
  </si>
  <si>
    <t>有效</t>
  </si>
  <si>
    <t>成本指标</t>
  </si>
  <si>
    <t>办案业务费控制率</t>
  </si>
  <si>
    <t>效益指标</t>
  </si>
  <si>
    <t>法律宣传效果</t>
  </si>
  <si>
    <t>好</t>
  </si>
  <si>
    <t>可持续影响指标</t>
  </si>
  <si>
    <t>财务制度健全性</t>
  </si>
  <si>
    <t>满意度指标</t>
  </si>
  <si>
    <t>服务对象满意度指标</t>
  </si>
  <si>
    <t>当事人满意程度</t>
  </si>
  <si>
    <t>满意</t>
  </si>
  <si>
    <t>总分</t>
  </si>
  <si>
    <t>说明</t>
  </si>
  <si>
    <t>无</t>
  </si>
  <si>
    <t>法庭运维费（本级）</t>
  </si>
  <si>
    <t>通过2022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</si>
  <si>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我院通过对法庭运维费的使用，主要用于法庭办公费、水电费、邮电费、租赁费、差旅费、劳务费等费用支出。为改善本院管辖范围之内的基层人民法庭办案办公条件，提供了稳定的经费保障，方便了人民群众诉讼服务，有效地维护了社会和谐稳定。</t>
  </si>
  <si>
    <t>&gt;=2000件</t>
  </si>
  <si>
    <r>
      <t>偏差原因：</t>
    </r>
    <r>
      <rPr>
        <sz val="9"/>
        <color theme="1"/>
        <rFont val="宋体"/>
        <charset val="134"/>
        <scheme val="minor"/>
      </rPr>
      <t xml:space="preserve">年初目标值设置偏低。 </t>
    </r>
    <r>
      <rPr>
        <b/>
        <sz val="9"/>
        <color theme="1"/>
        <rFont val="宋体"/>
        <charset val="134"/>
        <scheme val="minor"/>
      </rPr>
      <t xml:space="preserve">
改进措施：</t>
    </r>
    <r>
      <rPr>
        <sz val="9"/>
        <color theme="1"/>
        <rFont val="宋体"/>
        <charset val="134"/>
        <scheme val="minor"/>
      </rPr>
      <t>加强预算绩效管理，提高绩效目标编制的准确性。</t>
    </r>
  </si>
  <si>
    <t>宣传、培训开展及时性</t>
  </si>
  <si>
    <t>是否及时</t>
  </si>
  <si>
    <t>购买商品成本控制</t>
  </si>
  <si>
    <t>定额标准内</t>
  </si>
  <si>
    <t>维护社会和谐稳定</t>
  </si>
  <si>
    <t>良好</t>
  </si>
  <si>
    <t>财务制度健全</t>
  </si>
  <si>
    <t>当事人满意</t>
  </si>
  <si>
    <t>2022年度省对市县转移支付绩效自评结果汇总表</t>
  </si>
  <si>
    <t>转移支付名称</t>
  </si>
  <si>
    <t>转移支付预算执行情况（万元）</t>
  </si>
  <si>
    <t>中央补助</t>
  </si>
  <si>
    <t>省级安排</t>
  </si>
  <si>
    <t>市县安排</t>
  </si>
  <si>
    <t>其他资金</t>
  </si>
  <si>
    <t>中央政法转移支付资金</t>
  </si>
  <si>
    <t>2022年度省对市县转移支付绩效自评表</t>
  </si>
  <si>
    <t>中央政法转移支付资金（本级）</t>
  </si>
  <si>
    <t>省级主管部门</t>
  </si>
  <si>
    <t>其中：中央资金</t>
  </si>
  <si>
    <t xml:space="preserve">      省级资金</t>
  </si>
  <si>
    <t xml:space="preserve">      市县资金</t>
  </si>
  <si>
    <t xml:space="preserve">      其他资金</t>
  </si>
  <si>
    <t>严格按照财经纪律及法律法规以及中央转移支付资金使用范围合理使用资金，确保政法转移支付资金到位好、管理好、使用好。</t>
  </si>
  <si>
    <t>本年度受理民商事案件3584件（含审查监督案74件），审结3550件，结案率99.05%。行政诉讼坚持对行政机关在具体行政行为中的违法违规行为不护短，对借行政诉讼程序拖延履行自身义务和有意规避行政处罚的当事人不纵容，积极探索行政审判为县城市场经济服务的新途径。共受理行政案件57件，审结57件，结案率100%。执行案件紧盯“3+1”核心指标，加大执行力度，全力兑现胜诉当事人的权益。共受理执行案件2206件，执结2187件，结案率99.14%。申请标的6.88亿元，到位标的3.54亿元，实际执行到位率36.55%。有财产可供执行案件在法定期限内实际执结率100%，无财产可供执行案件的终本合格率100%，信访的办结率100%，“3+1”核心指标高位运行，位居全省第七名、全市第一。受理省内外委托执行案件174件，对外委托130件，事项委托期限内办结率92.18%。响应县委、县政府部署安排，聚全力开展“陇原执行之百日清收攻坚行动”、涉金融不良资产清收工作，不良资产清收工作中，收回各类贷款7683.57万元。</t>
  </si>
  <si>
    <t>全年受理案件</t>
  </si>
  <si>
    <r>
      <rPr>
        <b/>
        <sz val="9"/>
        <color theme="1"/>
        <rFont val="宋体"/>
        <charset val="134"/>
      </rPr>
      <t>偏差原因：</t>
    </r>
    <r>
      <rPr>
        <sz val="9"/>
        <color theme="1"/>
        <rFont val="宋体"/>
        <charset val="134"/>
      </rPr>
      <t xml:space="preserve">年初目标值设置偏低。     </t>
    </r>
    <r>
      <rPr>
        <b/>
        <sz val="9"/>
        <color theme="1"/>
        <rFont val="宋体"/>
        <charset val="134"/>
      </rPr>
      <t xml:space="preserve">   
改进措施：</t>
    </r>
    <r>
      <rPr>
        <sz val="9"/>
        <color theme="1"/>
        <rFont val="宋体"/>
        <charset val="134"/>
      </rPr>
      <t>加强预算绩效管理，提高绩效目标编制的准确性。</t>
    </r>
  </si>
  <si>
    <t>案件结案率</t>
  </si>
  <si>
    <t>案件法定期限内办结数量</t>
  </si>
  <si>
    <t>资金支出真实有效性</t>
  </si>
  <si>
    <t>真实</t>
  </si>
  <si>
    <t>维护社会稳定</t>
  </si>
  <si>
    <t>稳定</t>
  </si>
  <si>
    <t>生态效益指标</t>
  </si>
  <si>
    <t>维修材料符合标准</t>
  </si>
  <si>
    <t>符合</t>
  </si>
  <si>
    <t>资金管理规范性</t>
  </si>
  <si>
    <t>无。</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</si>
</sst>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_ "/>
  </numFmts>
  <fonts count="49">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10"/>
      <color indexed="63"/>
      <name val="宋体"/>
      <charset val="134"/>
    </font>
    <font>
      <sz val="9"/>
      <color theme="1"/>
      <name val="宋体"/>
      <charset val="134"/>
      <scheme val="minor"/>
    </font>
    <font>
      <b/>
      <sz val="9"/>
      <color theme="1"/>
      <name val="宋体"/>
      <charset val="134"/>
    </font>
    <font>
      <sz val="11"/>
      <color theme="1"/>
      <name val="黑体"/>
      <charset val="134"/>
    </font>
    <font>
      <b/>
      <sz val="20"/>
      <color theme="1"/>
      <name val="宋体"/>
      <charset val="134"/>
      <scheme val="minor"/>
    </font>
    <font>
      <sz val="9"/>
      <color rgb="FF000000"/>
      <name val="宋体"/>
      <charset val="134"/>
      <scheme val="minor"/>
    </font>
    <font>
      <b/>
      <sz val="9"/>
      <color theme="1"/>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1"/>
      <color indexed="63"/>
      <name val="宋体"/>
      <charset val="134"/>
    </font>
    <font>
      <sz val="11"/>
      <color indexed="8"/>
      <name val="宋体"/>
      <charset val="134"/>
    </font>
    <font>
      <sz val="10.5"/>
      <name val="宋体"/>
      <charset val="134"/>
    </font>
    <font>
      <b/>
      <sz val="10.5"/>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theme="1"/>
      <name val="宋体"/>
      <charset val="134"/>
    </font>
    <font>
      <b/>
      <u/>
      <sz val="20"/>
      <color rgb="FF000000"/>
      <name val="宋体"/>
      <charset val="134"/>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7" fillId="2" borderId="0" applyNumberFormat="0" applyBorder="0" applyAlignment="0" applyProtection="0">
      <alignment vertical="center"/>
    </xf>
    <xf numFmtId="0" fontId="28" fillId="3"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4" borderId="0" applyNumberFormat="0" applyBorder="0" applyAlignment="0" applyProtection="0">
      <alignment vertical="center"/>
    </xf>
    <xf numFmtId="0" fontId="29" fillId="5" borderId="0" applyNumberFormat="0" applyBorder="0" applyAlignment="0" applyProtection="0">
      <alignment vertical="center"/>
    </xf>
    <xf numFmtId="43" fontId="0" fillId="0" borderId="0" applyFont="0" applyFill="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7" borderId="23" applyNumberFormat="0" applyFont="0" applyAlignment="0" applyProtection="0">
      <alignment vertical="center"/>
    </xf>
    <xf numFmtId="0" fontId="30" fillId="8"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4" applyNumberFormat="0" applyFill="0" applyAlignment="0" applyProtection="0">
      <alignment vertical="center"/>
    </xf>
    <xf numFmtId="0" fontId="38" fillId="0" borderId="24" applyNumberFormat="0" applyFill="0" applyAlignment="0" applyProtection="0">
      <alignment vertical="center"/>
    </xf>
    <xf numFmtId="0" fontId="30" fillId="9" borderId="0" applyNumberFormat="0" applyBorder="0" applyAlignment="0" applyProtection="0">
      <alignment vertical="center"/>
    </xf>
    <xf numFmtId="0" fontId="33" fillId="0" borderId="25" applyNumberFormat="0" applyFill="0" applyAlignment="0" applyProtection="0">
      <alignment vertical="center"/>
    </xf>
    <xf numFmtId="0" fontId="30" fillId="10" borderId="0" applyNumberFormat="0" applyBorder="0" applyAlignment="0" applyProtection="0">
      <alignment vertical="center"/>
    </xf>
    <xf numFmtId="0" fontId="39" fillId="11" borderId="26" applyNumberFormat="0" applyAlignment="0" applyProtection="0">
      <alignment vertical="center"/>
    </xf>
    <xf numFmtId="0" fontId="40" fillId="11" borderId="22" applyNumberFormat="0" applyAlignment="0" applyProtection="0">
      <alignment vertical="center"/>
    </xf>
    <xf numFmtId="0" fontId="41" fillId="12" borderId="27" applyNumberFormat="0" applyAlignment="0" applyProtection="0">
      <alignment vertical="center"/>
    </xf>
    <xf numFmtId="0" fontId="27" fillId="13" borderId="0" applyNumberFormat="0" applyBorder="0" applyAlignment="0" applyProtection="0">
      <alignment vertical="center"/>
    </xf>
    <xf numFmtId="0" fontId="30" fillId="14" borderId="0" applyNumberFormat="0" applyBorder="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cellStyleXfs>
  <cellXfs count="135">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0" fillId="0" borderId="0" xfId="0" applyFill="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10" fontId="2" fillId="0" borderId="1" xfId="11"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1" xfId="0" applyBorder="1">
      <alignment vertical="center"/>
    </xf>
    <xf numFmtId="0" fontId="5" fillId="0" borderId="4" xfId="0" applyFont="1" applyBorder="1" applyAlignment="1">
      <alignment horizontal="left" vertical="center"/>
    </xf>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4" xfId="0" applyFont="1" applyBorder="1" applyAlignment="1">
      <alignment horizontal="center" vertical="center" wrapText="1"/>
    </xf>
    <xf numFmtId="0" fontId="7"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10" fontId="0" fillId="0" borderId="1" xfId="0" applyNumberFormat="1" applyBorder="1" applyAlignment="1">
      <alignment horizontal="center" vertical="center"/>
    </xf>
    <xf numFmtId="176"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1" xfId="0" applyFont="1" applyBorder="1" applyAlignment="1">
      <alignment horizontal="center" vertical="center" wrapText="1"/>
    </xf>
    <xf numFmtId="0" fontId="9" fillId="0" borderId="1" xfId="0" applyFont="1" applyBorder="1" applyAlignment="1">
      <alignment horizontal="left" vertical="center" wrapText="1"/>
    </xf>
    <xf numFmtId="9" fontId="4"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9" fontId="2" fillId="0" borderId="1" xfId="11" applyFont="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1" xfId="0" applyFont="1" applyBorder="1">
      <alignment vertical="center"/>
    </xf>
    <xf numFmtId="0" fontId="2" fillId="0" borderId="1" xfId="0" applyFont="1" applyFill="1" applyBorder="1" applyAlignment="1">
      <alignment horizontal="left" vertical="center" wrapText="1"/>
    </xf>
    <xf numFmtId="0" fontId="11" fillId="0" borderId="5"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178" fontId="0" fillId="0" borderId="1" xfId="0" applyNumberFormat="1" applyBorder="1" applyAlignment="1">
      <alignment horizontal="center" vertical="center"/>
    </xf>
    <xf numFmtId="0" fontId="12" fillId="0" borderId="1" xfId="0" applyFont="1" applyBorder="1" applyAlignment="1">
      <alignment horizontal="center" vertical="center" wrapText="1"/>
    </xf>
    <xf numFmtId="178" fontId="0" fillId="0" borderId="1" xfId="0" applyNumberFormat="1" applyBorder="1">
      <alignment vertical="center"/>
    </xf>
    <xf numFmtId="9" fontId="0" fillId="0" borderId="1" xfId="0" applyNumberFormat="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center"/>
    </xf>
    <xf numFmtId="0" fontId="13" fillId="0" borderId="0" xfId="0" applyFont="1" applyFill="1" applyBorder="1" applyAlignment="1">
      <alignment vertical="center"/>
    </xf>
    <xf numFmtId="0" fontId="14"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6" xfId="0" applyFont="1" applyFill="1" applyBorder="1" applyAlignment="1">
      <alignment horizontal="center" vertical="center" wrapText="1"/>
    </xf>
    <xf numFmtId="0" fontId="16" fillId="0" borderId="1" xfId="0" applyFont="1" applyFill="1" applyBorder="1" applyAlignment="1">
      <alignment vertical="center" wrapText="1"/>
    </xf>
    <xf numFmtId="178" fontId="16" fillId="0" borderId="1" xfId="0" applyNumberFormat="1" applyFont="1" applyFill="1" applyBorder="1" applyAlignment="1">
      <alignment horizontal="center" vertical="center" wrapText="1"/>
    </xf>
    <xf numFmtId="10" fontId="16" fillId="0" borderId="3" xfId="11" applyNumberFormat="1" applyFont="1" applyFill="1" applyBorder="1" applyAlignment="1">
      <alignment horizontal="center" vertical="center" wrapText="1"/>
    </xf>
    <xf numFmtId="10" fontId="16" fillId="0" borderId="4" xfId="11"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178" fontId="16" fillId="0" borderId="5"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9"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5" fillId="0" borderId="2"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8"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4" xfId="0" applyFont="1" applyFill="1" applyBorder="1" applyAlignment="1">
      <alignment horizontal="center" vertical="center"/>
    </xf>
    <xf numFmtId="178" fontId="16" fillId="0" borderId="4" xfId="0" applyNumberFormat="1" applyFont="1" applyFill="1" applyBorder="1" applyAlignment="1">
      <alignment horizontal="center" vertical="center"/>
    </xf>
    <xf numFmtId="0" fontId="16" fillId="0" borderId="4" xfId="0" applyFont="1" applyFill="1" applyBorder="1" applyAlignment="1">
      <alignment horizontal="left" vertical="center" wrapText="1"/>
    </xf>
    <xf numFmtId="9" fontId="16" fillId="0" borderId="1" xfId="0" applyNumberFormat="1" applyFont="1" applyFill="1" applyBorder="1" applyAlignment="1">
      <alignment vertical="center" wrapText="1"/>
    </xf>
    <xf numFmtId="9" fontId="20" fillId="0" borderId="1" xfId="0" applyNumberFormat="1" applyFont="1" applyFill="1" applyBorder="1" applyAlignment="1">
      <alignment vertical="center" wrapText="1"/>
    </xf>
    <xf numFmtId="0" fontId="16" fillId="0" borderId="21" xfId="0" applyFont="1" applyFill="1" applyBorder="1" applyAlignment="1">
      <alignment horizontal="left" vertical="center" wrapText="1"/>
    </xf>
    <xf numFmtId="0" fontId="21" fillId="0" borderId="0" xfId="0" applyFont="1">
      <alignment vertical="center"/>
    </xf>
    <xf numFmtId="0" fontId="0" fillId="0" borderId="0" xfId="0" applyBorder="1">
      <alignment vertical="center"/>
    </xf>
    <xf numFmtId="0" fontId="8" fillId="0" borderId="0" xfId="0" applyFont="1" applyBorder="1" applyAlignment="1">
      <alignment horizontal="center" vertical="center"/>
    </xf>
    <xf numFmtId="0" fontId="22" fillId="0" borderId="0" xfId="0" applyFont="1" applyBorder="1">
      <alignment vertical="center"/>
    </xf>
    <xf numFmtId="0" fontId="21" fillId="0" borderId="0" xfId="0" applyFont="1" applyBorder="1">
      <alignment vertical="center"/>
    </xf>
    <xf numFmtId="0" fontId="23" fillId="0" borderId="0" xfId="0" applyFont="1">
      <alignment vertical="center"/>
    </xf>
    <xf numFmtId="0" fontId="24" fillId="0" borderId="0" xfId="0" applyFont="1" applyAlignment="1">
      <alignment horizontal="center" vertical="center" wrapText="1"/>
    </xf>
    <xf numFmtId="0" fontId="0" fillId="0" borderId="0" xfId="0" applyAlignment="1">
      <alignment vertical="center"/>
    </xf>
    <xf numFmtId="0" fontId="25"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1"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7" sqref="A7"/>
    </sheetView>
  </sheetViews>
  <sheetFormatPr defaultColWidth="9" defaultRowHeight="13.5"/>
  <cols>
    <col min="1" max="1" width="181.375" customWidth="1"/>
  </cols>
  <sheetData>
    <row r="1" ht="45" customHeight="1" spans="1:1">
      <c r="A1" s="128" t="s">
        <v>0</v>
      </c>
    </row>
    <row r="2" ht="149.25" customHeight="1" spans="1:11">
      <c r="A2" s="129" t="s">
        <v>1</v>
      </c>
      <c r="B2" s="130"/>
      <c r="C2" s="130"/>
      <c r="D2" s="130"/>
      <c r="E2" s="130"/>
      <c r="F2" s="130"/>
      <c r="G2" s="130"/>
      <c r="H2" s="130"/>
      <c r="I2" s="130"/>
      <c r="J2" s="130"/>
      <c r="K2" s="130"/>
    </row>
    <row r="3" ht="51" customHeight="1" spans="1:11">
      <c r="A3" s="131"/>
      <c r="B3" s="130"/>
      <c r="C3" s="130"/>
      <c r="D3" s="130"/>
      <c r="E3" s="130"/>
      <c r="F3" s="130"/>
      <c r="G3" s="130"/>
      <c r="H3" s="130"/>
      <c r="I3" s="130"/>
      <c r="J3" s="130"/>
      <c r="K3" s="130"/>
    </row>
    <row r="4" ht="51" customHeight="1" spans="1:11">
      <c r="A4" s="131"/>
      <c r="B4" s="130"/>
      <c r="C4" s="130"/>
      <c r="D4" s="130"/>
      <c r="E4" s="130"/>
      <c r="F4" s="130"/>
      <c r="G4" s="130"/>
      <c r="H4" s="130"/>
      <c r="I4" s="130"/>
      <c r="J4" s="130"/>
      <c r="K4" s="130"/>
    </row>
    <row r="5" ht="51" customHeight="1" spans="1:11">
      <c r="A5" s="132" t="s">
        <v>2</v>
      </c>
      <c r="B5" s="130"/>
      <c r="C5" s="130"/>
      <c r="D5" s="130"/>
      <c r="E5" s="130"/>
      <c r="F5" s="130"/>
      <c r="G5" s="130"/>
      <c r="H5" s="130"/>
      <c r="I5" s="130"/>
      <c r="J5" s="130"/>
      <c r="K5" s="130"/>
    </row>
    <row r="6" ht="51" customHeight="1" spans="1:11">
      <c r="A6" s="132" t="s">
        <v>3</v>
      </c>
      <c r="B6" s="130"/>
      <c r="C6" s="130"/>
      <c r="D6" s="130"/>
      <c r="E6" s="130"/>
      <c r="F6" s="130"/>
      <c r="G6" s="130"/>
      <c r="H6" s="130"/>
      <c r="I6" s="130"/>
      <c r="J6" s="130"/>
      <c r="K6" s="130"/>
    </row>
    <row r="7" ht="51" customHeight="1" spans="1:11">
      <c r="A7" s="133" t="s">
        <v>4</v>
      </c>
      <c r="B7" s="130"/>
      <c r="C7" s="130"/>
      <c r="D7" s="130"/>
      <c r="E7" s="130"/>
      <c r="F7" s="130"/>
      <c r="G7" s="130"/>
      <c r="H7" s="130"/>
      <c r="I7" s="130"/>
      <c r="J7" s="130"/>
      <c r="K7" s="130"/>
    </row>
    <row r="8" s="123" customFormat="1" ht="27" customHeight="1" spans="1:1">
      <c r="A8" s="134"/>
    </row>
    <row r="9" s="123" customFormat="1" ht="27" customHeight="1"/>
    <row r="10" s="123"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6" sqref="A6"/>
    </sheetView>
  </sheetViews>
  <sheetFormatPr defaultColWidth="9" defaultRowHeight="13.5"/>
  <cols>
    <col min="1" max="1" width="81.625" customWidth="1"/>
  </cols>
  <sheetData>
    <row r="1" spans="1:1">
      <c r="A1" s="124"/>
    </row>
    <row r="2" ht="40.5" customHeight="1" spans="1:1">
      <c r="A2" s="125" t="s">
        <v>5</v>
      </c>
    </row>
    <row r="3" ht="19.5" customHeight="1" spans="1:1">
      <c r="A3" s="124"/>
    </row>
    <row r="4" s="123" customFormat="1" ht="30.75" customHeight="1" spans="1:1">
      <c r="A4" s="126" t="s">
        <v>6</v>
      </c>
    </row>
    <row r="5" s="123" customFormat="1" ht="30.75" customHeight="1" spans="1:1">
      <c r="A5" s="126" t="s">
        <v>7</v>
      </c>
    </row>
    <row r="6" s="123" customFormat="1" ht="30.75" customHeight="1" spans="1:1">
      <c r="A6" s="126" t="s">
        <v>8</v>
      </c>
    </row>
    <row r="7" s="123" customFormat="1" ht="30.75" customHeight="1" spans="1:1">
      <c r="A7" s="127" t="s">
        <v>9</v>
      </c>
    </row>
    <row r="8" s="123" customFormat="1" ht="30.75" customHeight="1" spans="1:1">
      <c r="A8" s="127" t="s">
        <v>10</v>
      </c>
    </row>
    <row r="9" s="123" customFormat="1" ht="30.75" customHeight="1" spans="1:1">
      <c r="A9" s="126" t="s">
        <v>11</v>
      </c>
    </row>
    <row r="10" s="123" customFormat="1" ht="30.75" customHeight="1" spans="1:1">
      <c r="A10" s="127" t="s">
        <v>12</v>
      </c>
    </row>
    <row r="11" spans="1:1">
      <c r="A11" s="124"/>
    </row>
    <row r="12" spans="1:1">
      <c r="A12" s="124"/>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5"/>
  <sheetViews>
    <sheetView zoomScale="79" zoomScaleNormal="79" workbookViewId="0">
      <selection activeCell="C6" sqref="C6"/>
    </sheetView>
  </sheetViews>
  <sheetFormatPr defaultColWidth="11" defaultRowHeight="14.25"/>
  <cols>
    <col min="1" max="1" width="9.25833333333333" style="64" customWidth="1"/>
    <col min="2" max="2" width="22.125" style="64" customWidth="1"/>
    <col min="3" max="3" width="23.625" style="64" customWidth="1"/>
    <col min="4" max="4" width="22.9833333333333" style="64" customWidth="1"/>
    <col min="5" max="5" width="11.4916666666667" style="64" customWidth="1"/>
    <col min="6" max="6" width="11.4833333333333" style="64" customWidth="1"/>
    <col min="7" max="7" width="13.2583333333333" style="64" customWidth="1"/>
    <col min="8" max="8" width="11.875" style="65" customWidth="1"/>
    <col min="9" max="9" width="23.725" style="64" customWidth="1"/>
    <col min="10" max="16378" width="11" style="64"/>
    <col min="16379" max="16384" width="11" style="66"/>
  </cols>
  <sheetData>
    <row r="1" s="64" customFormat="1" ht="64.5" customHeight="1" spans="1:9">
      <c r="A1" s="67" t="s">
        <v>13</v>
      </c>
      <c r="B1" s="67"/>
      <c r="C1" s="67"/>
      <c r="D1" s="67"/>
      <c r="E1" s="67"/>
      <c r="F1" s="67"/>
      <c r="G1" s="67"/>
      <c r="H1" s="67"/>
      <c r="I1" s="67"/>
    </row>
    <row r="2" s="64" customFormat="1" ht="30" customHeight="1" spans="1:9">
      <c r="A2" s="68" t="s">
        <v>14</v>
      </c>
      <c r="B2" s="69" t="s">
        <v>15</v>
      </c>
      <c r="C2" s="70"/>
      <c r="D2" s="70"/>
      <c r="E2" s="70"/>
      <c r="F2" s="70"/>
      <c r="G2" s="70"/>
      <c r="H2" s="70"/>
      <c r="I2" s="116"/>
    </row>
    <row r="3" s="64" customFormat="1" ht="26.25" customHeight="1" spans="1:9">
      <c r="A3" s="71" t="s">
        <v>16</v>
      </c>
      <c r="B3" s="72"/>
      <c r="C3" s="72" t="s">
        <v>17</v>
      </c>
      <c r="D3" s="73" t="s">
        <v>18</v>
      </c>
      <c r="E3" s="74" t="s">
        <v>19</v>
      </c>
      <c r="F3" s="75" t="s">
        <v>20</v>
      </c>
      <c r="G3" s="76"/>
      <c r="H3" s="77" t="s">
        <v>21</v>
      </c>
      <c r="I3" s="117" t="s">
        <v>22</v>
      </c>
    </row>
    <row r="4" s="64" customFormat="1" ht="23.25" customHeight="1" spans="1:9">
      <c r="A4" s="78"/>
      <c r="B4" s="79" t="s">
        <v>23</v>
      </c>
      <c r="C4" s="80">
        <f>C5+C6</f>
        <v>2266.68</v>
      </c>
      <c r="D4" s="80">
        <f>D5+D6</f>
        <v>4988.05</v>
      </c>
      <c r="E4" s="80">
        <f>E5+E6</f>
        <v>3301.73</v>
      </c>
      <c r="F4" s="81">
        <f>E4/D4</f>
        <v>0.661928007938974</v>
      </c>
      <c r="G4" s="82"/>
      <c r="H4" s="83">
        <v>10</v>
      </c>
      <c r="I4" s="118">
        <f>F4*H4</f>
        <v>6.61928007938974</v>
      </c>
    </row>
    <row r="5" s="64" customFormat="1" ht="23.25" customHeight="1" spans="1:9">
      <c r="A5" s="78"/>
      <c r="B5" s="84" t="s">
        <v>24</v>
      </c>
      <c r="C5" s="80">
        <v>1944.51</v>
      </c>
      <c r="D5" s="85">
        <v>1951.74</v>
      </c>
      <c r="E5" s="85">
        <v>1951.74</v>
      </c>
      <c r="F5" s="81">
        <f>E5/D5</f>
        <v>1</v>
      </c>
      <c r="G5" s="82"/>
      <c r="H5" s="83" t="s">
        <v>25</v>
      </c>
      <c r="I5" s="83" t="s">
        <v>25</v>
      </c>
    </row>
    <row r="6" s="64" customFormat="1" ht="23.25" customHeight="1" spans="1:9">
      <c r="A6" s="86"/>
      <c r="B6" s="84" t="s">
        <v>26</v>
      </c>
      <c r="C6" s="80">
        <v>322.17</v>
      </c>
      <c r="D6" s="85">
        <v>3036.31</v>
      </c>
      <c r="E6" s="85">
        <v>1349.99</v>
      </c>
      <c r="F6" s="81">
        <f>E6/D6</f>
        <v>0.444615339013474</v>
      </c>
      <c r="G6" s="82"/>
      <c r="H6" s="83" t="s">
        <v>25</v>
      </c>
      <c r="I6" s="83" t="s">
        <v>25</v>
      </c>
    </row>
    <row r="7" s="64" customFormat="1" ht="23.25" customHeight="1" spans="1:9">
      <c r="A7" s="72" t="s">
        <v>27</v>
      </c>
      <c r="B7" s="71" t="s">
        <v>28</v>
      </c>
      <c r="C7" s="71"/>
      <c r="D7" s="71"/>
      <c r="E7" s="72" t="s">
        <v>29</v>
      </c>
      <c r="F7" s="72"/>
      <c r="G7" s="72"/>
      <c r="H7" s="72"/>
      <c r="I7" s="72"/>
    </row>
    <row r="8" s="64" customFormat="1" ht="78" customHeight="1" spans="1:9">
      <c r="A8" s="75"/>
      <c r="B8" s="84" t="s">
        <v>30</v>
      </c>
      <c r="C8" s="84"/>
      <c r="D8" s="84"/>
      <c r="E8" s="87" t="s">
        <v>31</v>
      </c>
      <c r="F8" s="87"/>
      <c r="G8" s="87"/>
      <c r="H8" s="70"/>
      <c r="I8" s="119"/>
    </row>
    <row r="9" s="64" customFormat="1" ht="106" customHeight="1" spans="1:9">
      <c r="A9" s="75"/>
      <c r="B9" s="84" t="s">
        <v>32</v>
      </c>
      <c r="C9" s="84"/>
      <c r="D9" s="84"/>
      <c r="E9" s="87" t="s">
        <v>33</v>
      </c>
      <c r="F9" s="87"/>
      <c r="G9" s="87"/>
      <c r="H9" s="70"/>
      <c r="I9" s="119"/>
    </row>
    <row r="10" s="64" customFormat="1" ht="78" customHeight="1" spans="1:9">
      <c r="A10" s="75"/>
      <c r="B10" s="84" t="s">
        <v>34</v>
      </c>
      <c r="C10" s="84"/>
      <c r="D10" s="84"/>
      <c r="E10" s="87" t="s">
        <v>35</v>
      </c>
      <c r="F10" s="87"/>
      <c r="G10" s="87"/>
      <c r="H10" s="70"/>
      <c r="I10" s="119"/>
    </row>
    <row r="11" s="64" customFormat="1" ht="23.25" customHeight="1" spans="1:9">
      <c r="A11" s="88" t="s">
        <v>36</v>
      </c>
      <c r="B11" s="73" t="s">
        <v>37</v>
      </c>
      <c r="C11" s="89" t="s">
        <v>38</v>
      </c>
      <c r="D11" s="74" t="s">
        <v>39</v>
      </c>
      <c r="E11" s="72" t="s">
        <v>40</v>
      </c>
      <c r="F11" s="72" t="s">
        <v>41</v>
      </c>
      <c r="G11" s="72" t="s">
        <v>21</v>
      </c>
      <c r="H11" s="72" t="s">
        <v>22</v>
      </c>
      <c r="I11" s="72" t="s">
        <v>42</v>
      </c>
    </row>
    <row r="12" s="64" customFormat="1" ht="23.25" customHeight="1" spans="1:9">
      <c r="A12" s="88"/>
      <c r="B12" s="90" t="s">
        <v>43</v>
      </c>
      <c r="C12" s="91" t="s">
        <v>44</v>
      </c>
      <c r="D12" s="92" t="s">
        <v>45</v>
      </c>
      <c r="E12" s="93" t="s">
        <v>46</v>
      </c>
      <c r="F12" s="94" t="s">
        <v>47</v>
      </c>
      <c r="G12" s="95">
        <v>2.7</v>
      </c>
      <c r="H12" s="96">
        <v>2.7</v>
      </c>
      <c r="I12" s="120"/>
    </row>
    <row r="13" s="64" customFormat="1" ht="93" customHeight="1" spans="1:9">
      <c r="A13" s="88"/>
      <c r="B13" s="97"/>
      <c r="C13" s="98"/>
      <c r="D13" s="92" t="s">
        <v>48</v>
      </c>
      <c r="E13" s="93" t="s">
        <v>46</v>
      </c>
      <c r="F13" s="99">
        <v>0.4446</v>
      </c>
      <c r="G13" s="95">
        <v>2.7</v>
      </c>
      <c r="H13" s="96">
        <v>1.2</v>
      </c>
      <c r="I13" s="121" t="s">
        <v>49</v>
      </c>
    </row>
    <row r="14" s="64" customFormat="1" ht="23.25" customHeight="1" spans="1:9">
      <c r="A14" s="88"/>
      <c r="B14" s="97"/>
      <c r="C14" s="98"/>
      <c r="D14" s="92" t="s">
        <v>50</v>
      </c>
      <c r="E14" s="93" t="s">
        <v>51</v>
      </c>
      <c r="F14" s="94" t="s">
        <v>52</v>
      </c>
      <c r="G14" s="95">
        <v>2.7</v>
      </c>
      <c r="H14" s="96">
        <v>2.7</v>
      </c>
      <c r="I14" s="120"/>
    </row>
    <row r="15" s="64" customFormat="1" ht="23.25" customHeight="1" spans="1:9">
      <c r="A15" s="88"/>
      <c r="B15" s="97"/>
      <c r="C15" s="100"/>
      <c r="D15" s="92" t="s">
        <v>53</v>
      </c>
      <c r="E15" s="93" t="s">
        <v>54</v>
      </c>
      <c r="F15" s="99">
        <v>0.007</v>
      </c>
      <c r="G15" s="95">
        <v>2.7</v>
      </c>
      <c r="H15" s="96">
        <v>2.7</v>
      </c>
      <c r="I15" s="120"/>
    </row>
    <row r="16" s="64" customFormat="1" ht="23.25" customHeight="1" spans="1:9">
      <c r="A16" s="88"/>
      <c r="B16" s="97"/>
      <c r="C16" s="101" t="s">
        <v>55</v>
      </c>
      <c r="D16" s="92" t="s">
        <v>56</v>
      </c>
      <c r="E16" s="93" t="s">
        <v>57</v>
      </c>
      <c r="F16" s="94" t="s">
        <v>47</v>
      </c>
      <c r="G16" s="95">
        <v>2.7</v>
      </c>
      <c r="H16" s="96">
        <v>2.7</v>
      </c>
      <c r="I16" s="79"/>
    </row>
    <row r="17" s="64" customFormat="1" ht="23.25" customHeight="1" spans="1:9">
      <c r="A17" s="88"/>
      <c r="B17" s="97"/>
      <c r="C17" s="100"/>
      <c r="D17" s="92" t="s">
        <v>58</v>
      </c>
      <c r="E17" s="93" t="s">
        <v>59</v>
      </c>
      <c r="F17" s="94" t="s">
        <v>47</v>
      </c>
      <c r="G17" s="95">
        <v>2.7</v>
      </c>
      <c r="H17" s="96">
        <v>2.7</v>
      </c>
      <c r="I17" s="79"/>
    </row>
    <row r="18" s="64" customFormat="1" ht="23.25" customHeight="1" spans="1:9">
      <c r="A18" s="88"/>
      <c r="B18" s="97"/>
      <c r="C18" s="102" t="s">
        <v>60</v>
      </c>
      <c r="D18" s="92" t="s">
        <v>61</v>
      </c>
      <c r="E18" s="93" t="s">
        <v>59</v>
      </c>
      <c r="F18" s="94" t="s">
        <v>47</v>
      </c>
      <c r="G18" s="95">
        <v>2.7</v>
      </c>
      <c r="H18" s="96">
        <v>2.7</v>
      </c>
      <c r="I18" s="79"/>
    </row>
    <row r="19" s="64" customFormat="1" ht="23.25" customHeight="1" spans="1:9">
      <c r="A19" s="88"/>
      <c r="B19" s="97"/>
      <c r="C19" s="103" t="s">
        <v>62</v>
      </c>
      <c r="D19" s="92" t="s">
        <v>63</v>
      </c>
      <c r="E19" s="93" t="s">
        <v>59</v>
      </c>
      <c r="F19" s="94" t="s">
        <v>47</v>
      </c>
      <c r="G19" s="95">
        <v>2.7</v>
      </c>
      <c r="H19" s="96">
        <v>2.7</v>
      </c>
      <c r="I19" s="79"/>
    </row>
    <row r="20" s="64" customFormat="1" ht="23.25" customHeight="1" spans="1:9">
      <c r="A20" s="88"/>
      <c r="B20" s="97"/>
      <c r="C20" s="103" t="s">
        <v>64</v>
      </c>
      <c r="D20" s="92" t="s">
        <v>65</v>
      </c>
      <c r="E20" s="93" t="s">
        <v>46</v>
      </c>
      <c r="F20" s="93" t="s">
        <v>46</v>
      </c>
      <c r="G20" s="95">
        <v>2.7</v>
      </c>
      <c r="H20" s="96">
        <v>2.7</v>
      </c>
      <c r="I20" s="120"/>
    </row>
    <row r="21" s="64" customFormat="1" ht="23.25" customHeight="1" spans="1:9">
      <c r="A21" s="88"/>
      <c r="B21" s="104"/>
      <c r="C21" s="103" t="s">
        <v>66</v>
      </c>
      <c r="D21" s="92" t="s">
        <v>67</v>
      </c>
      <c r="E21" s="93" t="s">
        <v>57</v>
      </c>
      <c r="F21" s="94" t="s">
        <v>47</v>
      </c>
      <c r="G21" s="95">
        <v>2.7</v>
      </c>
      <c r="H21" s="96">
        <v>2.7</v>
      </c>
      <c r="I21" s="79"/>
    </row>
    <row r="22" s="64" customFormat="1" ht="23.25" customHeight="1" spans="1:9">
      <c r="A22" s="88"/>
      <c r="B22" s="105" t="s">
        <v>68</v>
      </c>
      <c r="C22" s="91" t="s">
        <v>69</v>
      </c>
      <c r="D22" s="92" t="s">
        <v>70</v>
      </c>
      <c r="E22" s="93" t="s">
        <v>71</v>
      </c>
      <c r="F22" s="93" t="s">
        <v>71</v>
      </c>
      <c r="G22" s="95">
        <v>13.5</v>
      </c>
      <c r="H22" s="95">
        <v>13.5</v>
      </c>
      <c r="I22" s="79"/>
    </row>
    <row r="23" s="64" customFormat="1" ht="24" customHeight="1" spans="1:9">
      <c r="A23" s="88"/>
      <c r="B23" s="106"/>
      <c r="C23" s="88" t="s">
        <v>72</v>
      </c>
      <c r="D23" s="92" t="s">
        <v>73</v>
      </c>
      <c r="E23" s="93" t="s">
        <v>71</v>
      </c>
      <c r="F23" s="93" t="s">
        <v>71</v>
      </c>
      <c r="G23" s="95">
        <v>13.5</v>
      </c>
      <c r="H23" s="95">
        <v>13.5</v>
      </c>
      <c r="I23" s="79"/>
    </row>
    <row r="24" s="64" customFormat="1" ht="23.25" customHeight="1" spans="1:9">
      <c r="A24" s="88"/>
      <c r="B24" s="106"/>
      <c r="C24" s="107" t="s">
        <v>74</v>
      </c>
      <c r="D24" s="108" t="s">
        <v>75</v>
      </c>
      <c r="E24" s="93" t="s">
        <v>71</v>
      </c>
      <c r="F24" s="93" t="s">
        <v>71</v>
      </c>
      <c r="G24" s="95">
        <v>13.5</v>
      </c>
      <c r="H24" s="95">
        <v>13.5</v>
      </c>
      <c r="I24" s="79"/>
    </row>
    <row r="25" s="64" customFormat="1" ht="23.25" customHeight="1" spans="1:9">
      <c r="A25" s="88"/>
      <c r="B25" s="109"/>
      <c r="C25" s="100" t="s">
        <v>76</v>
      </c>
      <c r="D25" s="92" t="s">
        <v>77</v>
      </c>
      <c r="E25" s="93" t="s">
        <v>71</v>
      </c>
      <c r="F25" s="93" t="s">
        <v>71</v>
      </c>
      <c r="G25" s="95">
        <v>13.5</v>
      </c>
      <c r="H25" s="95">
        <v>13.5</v>
      </c>
      <c r="I25" s="79"/>
    </row>
    <row r="26" s="64" customFormat="1" ht="23.25" customHeight="1" spans="1:9">
      <c r="A26" s="88"/>
      <c r="B26" s="110" t="s">
        <v>78</v>
      </c>
      <c r="C26" s="102" t="s">
        <v>79</v>
      </c>
      <c r="D26" s="92" t="s">
        <v>80</v>
      </c>
      <c r="E26" s="93" t="s">
        <v>81</v>
      </c>
      <c r="F26" s="94" t="s">
        <v>47</v>
      </c>
      <c r="G26" s="95">
        <v>3</v>
      </c>
      <c r="H26" s="95">
        <v>3</v>
      </c>
      <c r="I26" s="79"/>
    </row>
    <row r="27" s="64" customFormat="1" ht="23.25" customHeight="1" spans="1:9">
      <c r="A27" s="88"/>
      <c r="B27" s="97"/>
      <c r="C27" s="103" t="s">
        <v>82</v>
      </c>
      <c r="D27" s="92" t="s">
        <v>83</v>
      </c>
      <c r="E27" s="93" t="s">
        <v>81</v>
      </c>
      <c r="F27" s="94" t="s">
        <v>47</v>
      </c>
      <c r="G27" s="95">
        <v>3</v>
      </c>
      <c r="H27" s="95">
        <v>3</v>
      </c>
      <c r="I27" s="79"/>
    </row>
    <row r="28" s="64" customFormat="1" ht="23.25" customHeight="1" spans="1:9">
      <c r="A28" s="88"/>
      <c r="B28" s="97"/>
      <c r="C28" s="91" t="s">
        <v>84</v>
      </c>
      <c r="D28" s="92" t="s">
        <v>85</v>
      </c>
      <c r="E28" s="93" t="s">
        <v>81</v>
      </c>
      <c r="F28" s="94" t="s">
        <v>47</v>
      </c>
      <c r="G28" s="95">
        <v>3</v>
      </c>
      <c r="H28" s="95">
        <v>3</v>
      </c>
      <c r="I28" s="79"/>
    </row>
    <row r="29" s="64" customFormat="1" ht="23.25" customHeight="1" spans="1:9">
      <c r="A29" s="75" t="s">
        <v>86</v>
      </c>
      <c r="B29" s="111"/>
      <c r="C29" s="111"/>
      <c r="D29" s="111"/>
      <c r="E29" s="111"/>
      <c r="F29" s="111"/>
      <c r="G29" s="76"/>
      <c r="H29" s="112">
        <f>SUM(H12:H28)+I4</f>
        <v>95.1192800793897</v>
      </c>
      <c r="I29" s="79"/>
    </row>
    <row r="30" s="64" customFormat="1" ht="23.25" customHeight="1" spans="1:9">
      <c r="A30" s="113" t="s">
        <v>87</v>
      </c>
      <c r="B30" s="114"/>
      <c r="C30" s="114"/>
      <c r="D30" s="114"/>
      <c r="E30" s="114"/>
      <c r="F30" s="114"/>
      <c r="G30" s="114"/>
      <c r="H30" s="115"/>
      <c r="I30" s="122"/>
    </row>
    <row r="31" s="64" customFormat="1" ht="13.5" spans="8:8">
      <c r="H31" s="65"/>
    </row>
    <row r="32" s="64" customFormat="1" ht="13.5" spans="8:8">
      <c r="H32" s="65"/>
    </row>
    <row r="33" s="64" customFormat="1" ht="13.5" spans="8:8">
      <c r="H33" s="65"/>
    </row>
    <row r="34" s="64" customFormat="1" ht="13.5" spans="8:8">
      <c r="H34" s="65"/>
    </row>
    <row r="35" s="64" customFormat="1" spans="8:16381">
      <c r="H35" s="65"/>
      <c r="XEY35" s="66"/>
      <c r="XEZ35" s="66"/>
      <c r="XFA35" s="66"/>
    </row>
  </sheetData>
  <mergeCells count="24">
    <mergeCell ref="A1:I1"/>
    <mergeCell ref="B2:I2"/>
    <mergeCell ref="F3:G3"/>
    <mergeCell ref="F4:G4"/>
    <mergeCell ref="F5:G5"/>
    <mergeCell ref="F6:G6"/>
    <mergeCell ref="B7:D7"/>
    <mergeCell ref="E7:I7"/>
    <mergeCell ref="B8:D8"/>
    <mergeCell ref="E8:I8"/>
    <mergeCell ref="B9:D9"/>
    <mergeCell ref="E9:I9"/>
    <mergeCell ref="B10:D10"/>
    <mergeCell ref="E10:I10"/>
    <mergeCell ref="A29:G29"/>
    <mergeCell ref="A30:I30"/>
    <mergeCell ref="A3:A6"/>
    <mergeCell ref="A7:A10"/>
    <mergeCell ref="A11:A28"/>
    <mergeCell ref="B12:B21"/>
    <mergeCell ref="B22:B25"/>
    <mergeCell ref="B26:B28"/>
    <mergeCell ref="C12:C15"/>
    <mergeCell ref="C16:C17"/>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zoomScale="81" zoomScaleNormal="81" topLeftCell="C1" workbookViewId="0">
      <selection activeCell="K26" sqref="K26"/>
    </sheetView>
  </sheetViews>
  <sheetFormatPr defaultColWidth="9" defaultRowHeight="13.5"/>
  <cols>
    <col min="1" max="1" width="8.125" style="25" customWidth="1"/>
    <col min="2" max="2" width="40.625" customWidth="1"/>
    <col min="3" max="3" width="20.8166666666667" customWidth="1"/>
    <col min="4" max="4" width="12.625" customWidth="1"/>
    <col min="5" max="6" width="13.2583333333333" customWidth="1"/>
    <col min="7" max="11" width="12.625" customWidth="1"/>
  </cols>
  <sheetData>
    <row r="1" ht="57" customHeight="1" spans="1:11">
      <c r="A1" s="26" t="s">
        <v>88</v>
      </c>
      <c r="B1" s="26"/>
      <c r="C1" s="26"/>
      <c r="D1" s="26"/>
      <c r="E1" s="26"/>
      <c r="F1" s="26"/>
      <c r="G1" s="26"/>
      <c r="H1" s="26"/>
      <c r="I1" s="26"/>
      <c r="J1" s="26"/>
      <c r="K1" s="26"/>
    </row>
    <row r="2" s="24" customFormat="1" ht="30" customHeight="1" spans="1:11">
      <c r="A2" s="55" t="s">
        <v>89</v>
      </c>
      <c r="B2" s="56" t="s">
        <v>90</v>
      </c>
      <c r="C2" s="57" t="s">
        <v>91</v>
      </c>
      <c r="D2" s="56" t="s">
        <v>92</v>
      </c>
      <c r="E2" s="56"/>
      <c r="F2" s="56"/>
      <c r="G2" s="56"/>
      <c r="H2" s="56"/>
      <c r="I2" s="56"/>
      <c r="J2" s="55" t="s">
        <v>93</v>
      </c>
      <c r="K2" s="55" t="s">
        <v>94</v>
      </c>
    </row>
    <row r="3" s="24" customFormat="1" ht="30" customHeight="1" spans="1:11">
      <c r="A3" s="58"/>
      <c r="B3" s="56"/>
      <c r="C3" s="57"/>
      <c r="D3" s="56" t="s">
        <v>18</v>
      </c>
      <c r="E3" s="56"/>
      <c r="F3" s="56"/>
      <c r="G3" s="56"/>
      <c r="H3" s="56" t="s">
        <v>95</v>
      </c>
      <c r="I3" s="56" t="s">
        <v>96</v>
      </c>
      <c r="J3" s="58"/>
      <c r="K3" s="58"/>
    </row>
    <row r="4" s="24" customFormat="1" ht="30" customHeight="1" spans="1:11">
      <c r="A4" s="59"/>
      <c r="B4" s="56"/>
      <c r="C4" s="57"/>
      <c r="D4" s="57" t="s">
        <v>97</v>
      </c>
      <c r="E4" s="56" t="s">
        <v>98</v>
      </c>
      <c r="F4" s="56" t="s">
        <v>99</v>
      </c>
      <c r="G4" s="56" t="s">
        <v>100</v>
      </c>
      <c r="H4" s="56"/>
      <c r="I4" s="57"/>
      <c r="J4" s="59"/>
      <c r="K4" s="58"/>
    </row>
    <row r="5" ht="30" customHeight="1" spans="1:11">
      <c r="A5" s="35">
        <v>1</v>
      </c>
      <c r="B5" s="36" t="s">
        <v>101</v>
      </c>
      <c r="C5" s="36" t="s">
        <v>102</v>
      </c>
      <c r="D5" s="60">
        <f>SUM(E5:G5)</f>
        <v>190.77</v>
      </c>
      <c r="E5" s="61">
        <v>190</v>
      </c>
      <c r="F5" s="61">
        <v>0.77</v>
      </c>
      <c r="G5" s="61"/>
      <c r="H5" s="35">
        <v>159.91</v>
      </c>
      <c r="I5" s="41">
        <v>0.8382</v>
      </c>
      <c r="J5" s="35">
        <v>90.88</v>
      </c>
      <c r="K5" s="22"/>
    </row>
    <row r="6" ht="30" customHeight="1" spans="1:11">
      <c r="A6" s="35">
        <v>2</v>
      </c>
      <c r="B6" s="38" t="s">
        <v>103</v>
      </c>
      <c r="C6" s="36" t="s">
        <v>102</v>
      </c>
      <c r="D6" s="60">
        <f>SUM(E6:G6)</f>
        <v>44.0005</v>
      </c>
      <c r="E6" s="35">
        <v>44</v>
      </c>
      <c r="F6" s="35">
        <v>0.0005</v>
      </c>
      <c r="G6" s="35"/>
      <c r="H6" s="35">
        <v>44</v>
      </c>
      <c r="I6" s="63">
        <v>1</v>
      </c>
      <c r="J6" s="35">
        <v>92.5</v>
      </c>
      <c r="K6" s="22"/>
    </row>
    <row r="7" ht="30" customHeight="1" spans="1:11">
      <c r="A7" s="35"/>
      <c r="B7" s="38"/>
      <c r="C7" s="36"/>
      <c r="D7" s="62"/>
      <c r="E7" s="22"/>
      <c r="F7" s="22"/>
      <c r="G7" s="22"/>
      <c r="H7" s="22"/>
      <c r="I7" s="22"/>
      <c r="J7" s="22"/>
      <c r="K7" s="22"/>
    </row>
    <row r="8" ht="30" customHeight="1" spans="1:11">
      <c r="A8" s="35"/>
      <c r="B8" s="38"/>
      <c r="C8" s="36"/>
      <c r="D8" s="62"/>
      <c r="E8" s="22"/>
      <c r="F8" s="22"/>
      <c r="G8" s="22"/>
      <c r="H8" s="22"/>
      <c r="I8" s="22"/>
      <c r="J8" s="22"/>
      <c r="K8" s="22"/>
    </row>
    <row r="9" ht="30" customHeight="1" spans="1:11">
      <c r="A9" s="35"/>
      <c r="B9" s="22"/>
      <c r="C9" s="22"/>
      <c r="D9" s="22"/>
      <c r="E9" s="22"/>
      <c r="F9" s="22"/>
      <c r="G9" s="22"/>
      <c r="H9" s="22"/>
      <c r="I9" s="22"/>
      <c r="J9" s="22"/>
      <c r="K9" s="22"/>
    </row>
    <row r="10" ht="30" customHeight="1" spans="1:11">
      <c r="A10" s="35"/>
      <c r="B10" s="22"/>
      <c r="C10" s="22"/>
      <c r="D10" s="22"/>
      <c r="E10" s="22"/>
      <c r="F10" s="22"/>
      <c r="G10" s="22"/>
      <c r="H10" s="22"/>
      <c r="I10" s="22"/>
      <c r="J10" s="22"/>
      <c r="K10" s="22"/>
    </row>
    <row r="11" ht="30" customHeight="1" spans="1:11">
      <c r="A11" s="35"/>
      <c r="B11" s="22"/>
      <c r="C11" s="22"/>
      <c r="D11" s="22"/>
      <c r="E11" s="22"/>
      <c r="F11" s="22"/>
      <c r="G11" s="22"/>
      <c r="H11" s="22"/>
      <c r="I11" s="22"/>
      <c r="J11" s="22"/>
      <c r="K11" s="22"/>
    </row>
    <row r="12" ht="30" customHeight="1" spans="1:11">
      <c r="A12" s="35"/>
      <c r="B12" s="22"/>
      <c r="C12" s="22"/>
      <c r="D12" s="22"/>
      <c r="E12" s="22"/>
      <c r="F12" s="22"/>
      <c r="G12" s="22"/>
      <c r="H12" s="22"/>
      <c r="I12" s="22"/>
      <c r="J12" s="22"/>
      <c r="K12" s="22"/>
    </row>
    <row r="13" ht="30" customHeight="1" spans="1:11">
      <c r="A13" s="35"/>
      <c r="B13" s="38" t="s">
        <v>104</v>
      </c>
      <c r="C13" s="22"/>
      <c r="D13" s="60">
        <f>SUM(D5:D12)</f>
        <v>234.7705</v>
      </c>
      <c r="E13" s="35">
        <f>SUM(E5:E12)</f>
        <v>234</v>
      </c>
      <c r="F13" s="60">
        <f>SUM(F5:F12)</f>
        <v>0.7705</v>
      </c>
      <c r="G13" s="35"/>
      <c r="H13" s="35">
        <f>SUM(H5:H12)</f>
        <v>203.91</v>
      </c>
      <c r="I13" s="41">
        <v>0.9191</v>
      </c>
      <c r="J13" s="35">
        <v>91.69</v>
      </c>
      <c r="K13" s="22"/>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zoomScale="85" zoomScaleNormal="85" topLeftCell="A11" workbookViewId="0">
      <selection activeCell="M13" sqref="M13:N13"/>
    </sheetView>
  </sheetViews>
  <sheetFormatPr defaultColWidth="9" defaultRowHeight="13.5"/>
  <cols>
    <col min="1" max="1" width="5.25833333333333" customWidth="1"/>
    <col min="3" max="3" width="7.25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7.125" customWidth="1"/>
  </cols>
  <sheetData>
    <row r="1" ht="42" customHeight="1" spans="1:14">
      <c r="A1" s="1" t="s">
        <v>105</v>
      </c>
      <c r="B1" s="1"/>
      <c r="C1" s="1"/>
      <c r="D1" s="1"/>
      <c r="E1" s="1"/>
      <c r="F1" s="1"/>
      <c r="G1" s="1"/>
      <c r="H1" s="1"/>
      <c r="I1" s="1"/>
      <c r="J1" s="1"/>
      <c r="K1" s="1"/>
      <c r="L1" s="1"/>
      <c r="M1" s="1"/>
      <c r="N1" s="1"/>
    </row>
    <row r="2" ht="15" customHeight="1" spans="1:14">
      <c r="A2" s="2" t="s">
        <v>90</v>
      </c>
      <c r="B2" s="2"/>
      <c r="C2" s="2" t="s">
        <v>106</v>
      </c>
      <c r="D2" s="2"/>
      <c r="E2" s="2"/>
      <c r="F2" s="2"/>
      <c r="G2" s="2"/>
      <c r="H2" s="2"/>
      <c r="I2" s="2"/>
      <c r="J2" s="2"/>
      <c r="K2" s="2"/>
      <c r="L2" s="2"/>
      <c r="M2" s="2"/>
      <c r="N2" s="2"/>
    </row>
    <row r="3" ht="15" customHeight="1" spans="1:14">
      <c r="A3" s="2" t="s">
        <v>91</v>
      </c>
      <c r="B3" s="2"/>
      <c r="C3" s="2" t="s">
        <v>102</v>
      </c>
      <c r="D3" s="2"/>
      <c r="E3" s="2"/>
      <c r="F3" s="2"/>
      <c r="G3" s="2"/>
      <c r="H3" s="2" t="s">
        <v>107</v>
      </c>
      <c r="I3" s="2"/>
      <c r="J3" s="2" t="s">
        <v>15</v>
      </c>
      <c r="K3" s="2"/>
      <c r="L3" s="2"/>
      <c r="M3" s="2"/>
      <c r="N3" s="2"/>
    </row>
    <row r="4" ht="15" customHeight="1" spans="1:14">
      <c r="A4" s="2" t="s">
        <v>92</v>
      </c>
      <c r="B4" s="2"/>
      <c r="C4" s="2"/>
      <c r="D4" s="2"/>
      <c r="E4" s="2" t="s">
        <v>17</v>
      </c>
      <c r="F4" s="2" t="s">
        <v>108</v>
      </c>
      <c r="G4" s="2"/>
      <c r="H4" s="2" t="s">
        <v>109</v>
      </c>
      <c r="I4" s="2"/>
      <c r="J4" s="2" t="s">
        <v>21</v>
      </c>
      <c r="K4" s="2"/>
      <c r="L4" s="2" t="s">
        <v>110</v>
      </c>
      <c r="M4" s="2"/>
      <c r="N4" s="2" t="s">
        <v>22</v>
      </c>
    </row>
    <row r="5" ht="15" customHeight="1" spans="1:14">
      <c r="A5" s="2"/>
      <c r="B5" s="2"/>
      <c r="C5" s="2"/>
      <c r="D5" s="2"/>
      <c r="E5" s="2"/>
      <c r="F5" s="2"/>
      <c r="G5" s="2"/>
      <c r="H5" s="2"/>
      <c r="I5" s="2"/>
      <c r="J5" s="2"/>
      <c r="K5" s="2"/>
      <c r="L5" s="2"/>
      <c r="M5" s="2"/>
      <c r="N5" s="2"/>
    </row>
    <row r="6" ht="15" customHeight="1" spans="1:14">
      <c r="A6" s="2"/>
      <c r="B6" s="2"/>
      <c r="C6" s="4" t="s">
        <v>111</v>
      </c>
      <c r="D6" s="4"/>
      <c r="E6" s="2">
        <f t="shared" ref="E6:H6" si="0">E7+E8+E9</f>
        <v>179.77</v>
      </c>
      <c r="F6" s="2">
        <f t="shared" si="0"/>
        <v>190.77</v>
      </c>
      <c r="G6" s="2"/>
      <c r="H6" s="2">
        <f t="shared" si="0"/>
        <v>159.91</v>
      </c>
      <c r="I6" s="2"/>
      <c r="J6" s="2">
        <v>10</v>
      </c>
      <c r="K6" s="2"/>
      <c r="L6" s="19">
        <f>H6/F6</f>
        <v>0.83823452324789</v>
      </c>
      <c r="M6" s="19"/>
      <c r="N6" s="2">
        <v>8.38</v>
      </c>
    </row>
    <row r="7" ht="15" customHeight="1" spans="1:14">
      <c r="A7" s="2"/>
      <c r="B7" s="2"/>
      <c r="C7" s="2" t="s">
        <v>112</v>
      </c>
      <c r="D7" s="2"/>
      <c r="E7" s="2">
        <v>179</v>
      </c>
      <c r="F7" s="2">
        <v>190</v>
      </c>
      <c r="G7" s="2"/>
      <c r="H7" s="2">
        <v>159.14</v>
      </c>
      <c r="I7" s="2"/>
      <c r="J7" s="2" t="s">
        <v>25</v>
      </c>
      <c r="K7" s="2"/>
      <c r="L7" s="2"/>
      <c r="M7" s="2"/>
      <c r="N7" s="2" t="s">
        <v>25</v>
      </c>
    </row>
    <row r="8" ht="15" customHeight="1" spans="1:14">
      <c r="A8" s="2"/>
      <c r="B8" s="2"/>
      <c r="C8" s="2" t="s">
        <v>113</v>
      </c>
      <c r="D8" s="2"/>
      <c r="E8" s="2">
        <v>0.77</v>
      </c>
      <c r="F8" s="2">
        <v>0.77</v>
      </c>
      <c r="G8" s="2"/>
      <c r="H8" s="2">
        <v>0.77</v>
      </c>
      <c r="I8" s="2"/>
      <c r="J8" s="2" t="s">
        <v>25</v>
      </c>
      <c r="K8" s="2"/>
      <c r="L8" s="2"/>
      <c r="M8" s="2"/>
      <c r="N8" s="2" t="s">
        <v>25</v>
      </c>
    </row>
    <row r="9" ht="15" customHeight="1" spans="1:14">
      <c r="A9" s="2"/>
      <c r="B9" s="2"/>
      <c r="C9" s="2" t="s">
        <v>100</v>
      </c>
      <c r="D9" s="2"/>
      <c r="E9" s="2"/>
      <c r="F9" s="2"/>
      <c r="G9" s="2"/>
      <c r="H9" s="2"/>
      <c r="I9" s="2"/>
      <c r="J9" s="2" t="s">
        <v>25</v>
      </c>
      <c r="K9" s="2"/>
      <c r="L9" s="2"/>
      <c r="M9" s="2"/>
      <c r="N9" s="2" t="s">
        <v>25</v>
      </c>
    </row>
    <row r="10" ht="15" customHeight="1" spans="1:14">
      <c r="A10" s="2" t="s">
        <v>114</v>
      </c>
      <c r="B10" s="2" t="s">
        <v>28</v>
      </c>
      <c r="C10" s="2"/>
      <c r="D10" s="2"/>
      <c r="E10" s="2"/>
      <c r="F10" s="2"/>
      <c r="G10" s="2"/>
      <c r="H10" s="2" t="s">
        <v>115</v>
      </c>
      <c r="I10" s="2"/>
      <c r="J10" s="2"/>
      <c r="K10" s="2"/>
      <c r="L10" s="2"/>
      <c r="M10" s="2"/>
      <c r="N10" s="2"/>
    </row>
    <row r="11" ht="179" customHeight="1" spans="1:14">
      <c r="A11" s="2"/>
      <c r="B11" s="54" t="s">
        <v>116</v>
      </c>
      <c r="C11" s="54"/>
      <c r="D11" s="54"/>
      <c r="E11" s="54"/>
      <c r="F11" s="54"/>
      <c r="G11" s="54"/>
      <c r="H11" s="54" t="s">
        <v>117</v>
      </c>
      <c r="I11" s="54"/>
      <c r="J11" s="54"/>
      <c r="K11" s="54"/>
      <c r="L11" s="54"/>
      <c r="M11" s="54"/>
      <c r="N11" s="54"/>
    </row>
    <row r="12" ht="18.95" customHeight="1" spans="1:14">
      <c r="A12" s="44" t="s">
        <v>118</v>
      </c>
      <c r="B12" s="45" t="s">
        <v>37</v>
      </c>
      <c r="C12" s="45" t="s">
        <v>38</v>
      </c>
      <c r="D12" s="45" t="s">
        <v>39</v>
      </c>
      <c r="E12" s="45"/>
      <c r="F12" s="45"/>
      <c r="G12" s="45" t="s">
        <v>40</v>
      </c>
      <c r="H12" s="45" t="s">
        <v>41</v>
      </c>
      <c r="I12" s="45" t="s">
        <v>21</v>
      </c>
      <c r="J12" s="45"/>
      <c r="K12" s="45" t="s">
        <v>22</v>
      </c>
      <c r="L12" s="45"/>
      <c r="M12" s="45" t="s">
        <v>42</v>
      </c>
      <c r="N12" s="45"/>
    </row>
    <row r="13" ht="41" customHeight="1" spans="1:14">
      <c r="A13" s="44"/>
      <c r="B13" s="45" t="s">
        <v>119</v>
      </c>
      <c r="C13" s="45" t="s">
        <v>120</v>
      </c>
      <c r="D13" s="46" t="s">
        <v>121</v>
      </c>
      <c r="E13" s="46"/>
      <c r="F13" s="46"/>
      <c r="G13" s="12" t="s">
        <v>122</v>
      </c>
      <c r="H13" s="12">
        <v>6113</v>
      </c>
      <c r="I13" s="45">
        <v>12.5</v>
      </c>
      <c r="J13" s="45"/>
      <c r="K13" s="50">
        <v>5</v>
      </c>
      <c r="L13" s="50"/>
      <c r="M13" s="51" t="s">
        <v>123</v>
      </c>
      <c r="N13" s="51"/>
    </row>
    <row r="14" ht="30" customHeight="1" spans="1:14">
      <c r="A14" s="44"/>
      <c r="B14" s="45"/>
      <c r="C14" s="45" t="s">
        <v>124</v>
      </c>
      <c r="D14" s="46" t="s">
        <v>125</v>
      </c>
      <c r="E14" s="46"/>
      <c r="F14" s="46"/>
      <c r="G14" s="12" t="s">
        <v>126</v>
      </c>
      <c r="H14" s="13">
        <v>0.984</v>
      </c>
      <c r="I14" s="45">
        <v>12.5</v>
      </c>
      <c r="J14" s="45"/>
      <c r="K14" s="45">
        <v>12.5</v>
      </c>
      <c r="L14" s="45"/>
      <c r="M14" s="45"/>
      <c r="N14" s="45"/>
    </row>
    <row r="15" ht="30" customHeight="1" spans="1:14">
      <c r="A15" s="44"/>
      <c r="B15" s="45"/>
      <c r="C15" s="45" t="s">
        <v>127</v>
      </c>
      <c r="D15" s="46" t="s">
        <v>128</v>
      </c>
      <c r="E15" s="46"/>
      <c r="F15" s="46"/>
      <c r="G15" s="12" t="s">
        <v>129</v>
      </c>
      <c r="H15" s="12" t="s">
        <v>46</v>
      </c>
      <c r="I15" s="45">
        <v>12.5</v>
      </c>
      <c r="J15" s="45"/>
      <c r="K15" s="45">
        <v>12.5</v>
      </c>
      <c r="L15" s="45"/>
      <c r="M15" s="45"/>
      <c r="N15" s="45"/>
    </row>
    <row r="16" ht="30" customHeight="1" spans="1:14">
      <c r="A16" s="44"/>
      <c r="B16" s="45"/>
      <c r="C16" s="45" t="s">
        <v>130</v>
      </c>
      <c r="D16" s="46" t="s">
        <v>131</v>
      </c>
      <c r="E16" s="46"/>
      <c r="F16" s="46"/>
      <c r="G16" s="12" t="s">
        <v>46</v>
      </c>
      <c r="H16" s="12" t="s">
        <v>46</v>
      </c>
      <c r="I16" s="45">
        <v>12.5</v>
      </c>
      <c r="J16" s="45"/>
      <c r="K16" s="45">
        <v>12.5</v>
      </c>
      <c r="L16" s="45"/>
      <c r="M16" s="45"/>
      <c r="N16" s="45"/>
    </row>
    <row r="17" ht="30" customHeight="1" spans="1:14">
      <c r="A17" s="44"/>
      <c r="B17" s="45" t="s">
        <v>132</v>
      </c>
      <c r="C17" s="45" t="s">
        <v>73</v>
      </c>
      <c r="D17" s="46" t="s">
        <v>58</v>
      </c>
      <c r="E17" s="46"/>
      <c r="F17" s="46"/>
      <c r="G17" s="12" t="s">
        <v>59</v>
      </c>
      <c r="H17" s="12" t="s">
        <v>46</v>
      </c>
      <c r="I17" s="45">
        <v>10</v>
      </c>
      <c r="J17" s="45"/>
      <c r="K17" s="45">
        <v>10</v>
      </c>
      <c r="L17" s="45"/>
      <c r="M17" s="45"/>
      <c r="N17" s="45"/>
    </row>
    <row r="18" ht="30" customHeight="1" spans="1:14">
      <c r="A18" s="44"/>
      <c r="B18" s="45"/>
      <c r="C18" s="45" t="s">
        <v>75</v>
      </c>
      <c r="D18" s="46" t="s">
        <v>133</v>
      </c>
      <c r="E18" s="46"/>
      <c r="F18" s="46"/>
      <c r="G18" s="12" t="s">
        <v>134</v>
      </c>
      <c r="H18" s="12" t="s">
        <v>46</v>
      </c>
      <c r="I18" s="45">
        <v>10</v>
      </c>
      <c r="J18" s="45"/>
      <c r="K18" s="45">
        <v>10</v>
      </c>
      <c r="L18" s="45"/>
      <c r="M18" s="45"/>
      <c r="N18" s="45"/>
    </row>
    <row r="19" ht="30" customHeight="1" spans="1:14">
      <c r="A19" s="44"/>
      <c r="B19" s="45"/>
      <c r="C19" s="45" t="s">
        <v>135</v>
      </c>
      <c r="D19" s="46" t="s">
        <v>136</v>
      </c>
      <c r="E19" s="46"/>
      <c r="F19" s="46"/>
      <c r="G19" s="12" t="s">
        <v>57</v>
      </c>
      <c r="H19" s="12" t="s">
        <v>46</v>
      </c>
      <c r="I19" s="45">
        <v>10</v>
      </c>
      <c r="J19" s="45"/>
      <c r="K19" s="45">
        <v>10</v>
      </c>
      <c r="L19" s="45"/>
      <c r="M19" s="45"/>
      <c r="N19" s="45"/>
    </row>
    <row r="20" ht="30" customHeight="1" spans="1:14">
      <c r="A20" s="44"/>
      <c r="B20" s="45" t="s">
        <v>137</v>
      </c>
      <c r="C20" s="45" t="s">
        <v>138</v>
      </c>
      <c r="D20" s="46" t="s">
        <v>139</v>
      </c>
      <c r="E20" s="46"/>
      <c r="F20" s="46"/>
      <c r="G20" s="12" t="s">
        <v>140</v>
      </c>
      <c r="H20" s="12" t="s">
        <v>46</v>
      </c>
      <c r="I20" s="45">
        <v>10</v>
      </c>
      <c r="J20" s="45"/>
      <c r="K20" s="45">
        <v>10</v>
      </c>
      <c r="L20" s="45"/>
      <c r="M20" s="45"/>
      <c r="N20" s="45"/>
    </row>
    <row r="21" ht="30" customHeight="1" spans="1:14">
      <c r="A21" s="48" t="s">
        <v>141</v>
      </c>
      <c r="B21" s="48"/>
      <c r="C21" s="48"/>
      <c r="D21" s="48"/>
      <c r="E21" s="48"/>
      <c r="F21" s="48"/>
      <c r="G21" s="48"/>
      <c r="H21" s="48"/>
      <c r="I21" s="48">
        <v>100</v>
      </c>
      <c r="J21" s="48"/>
      <c r="K21" s="48">
        <f>SUM(K13:K20)+N6</f>
        <v>90.88</v>
      </c>
      <c r="L21" s="48"/>
      <c r="M21" s="53"/>
      <c r="N21" s="53"/>
    </row>
    <row r="22" ht="20" customHeight="1" spans="1:14">
      <c r="A22" s="16" t="s">
        <v>142</v>
      </c>
      <c r="B22" s="17" t="s">
        <v>143</v>
      </c>
      <c r="C22" s="18"/>
      <c r="D22" s="18"/>
      <c r="E22" s="18"/>
      <c r="F22" s="18"/>
      <c r="G22" s="18"/>
      <c r="H22" s="18"/>
      <c r="I22" s="18"/>
      <c r="J22" s="18"/>
      <c r="K22" s="18"/>
      <c r="L22" s="18"/>
      <c r="M22" s="18"/>
      <c r="N22" s="23"/>
    </row>
    <row r="23" ht="15.95" customHeight="1"/>
  </sheetData>
  <mergeCells count="8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10:A11"/>
    <mergeCell ref="A12:A20"/>
    <mergeCell ref="B13:B16"/>
    <mergeCell ref="B17:B1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K13" sqref="K13:L13"/>
    </sheetView>
  </sheetViews>
  <sheetFormatPr defaultColWidth="9" defaultRowHeight="13.5"/>
  <cols>
    <col min="1" max="1" width="5.25833333333333" customWidth="1"/>
    <col min="3" max="3" width="7.25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9.9083333333333" customWidth="1"/>
  </cols>
  <sheetData>
    <row r="1" ht="42" customHeight="1" spans="1:14">
      <c r="A1" s="1" t="s">
        <v>105</v>
      </c>
      <c r="B1" s="1"/>
      <c r="C1" s="1"/>
      <c r="D1" s="1"/>
      <c r="E1" s="1"/>
      <c r="F1" s="1"/>
      <c r="G1" s="1"/>
      <c r="H1" s="1"/>
      <c r="I1" s="1"/>
      <c r="J1" s="1"/>
      <c r="K1" s="1"/>
      <c r="L1" s="1"/>
      <c r="M1" s="1"/>
      <c r="N1" s="1"/>
    </row>
    <row r="2" ht="15" customHeight="1" spans="1:14">
      <c r="A2" s="2" t="s">
        <v>90</v>
      </c>
      <c r="B2" s="2"/>
      <c r="C2" s="2" t="s">
        <v>144</v>
      </c>
      <c r="D2" s="2"/>
      <c r="E2" s="2"/>
      <c r="F2" s="2"/>
      <c r="G2" s="2"/>
      <c r="H2" s="2"/>
      <c r="I2" s="2"/>
      <c r="J2" s="2"/>
      <c r="K2" s="2"/>
      <c r="L2" s="2"/>
      <c r="M2" s="2"/>
      <c r="N2" s="2"/>
    </row>
    <row r="3" ht="15" customHeight="1" spans="1:14">
      <c r="A3" s="2" t="s">
        <v>91</v>
      </c>
      <c r="B3" s="2"/>
      <c r="C3" s="2" t="s">
        <v>102</v>
      </c>
      <c r="D3" s="2"/>
      <c r="E3" s="2"/>
      <c r="F3" s="2"/>
      <c r="G3" s="2"/>
      <c r="H3" s="2" t="s">
        <v>107</v>
      </c>
      <c r="I3" s="2"/>
      <c r="J3" s="2" t="s">
        <v>15</v>
      </c>
      <c r="K3" s="2"/>
      <c r="L3" s="2"/>
      <c r="M3" s="2"/>
      <c r="N3" s="2"/>
    </row>
    <row r="4" ht="15" customHeight="1" spans="1:14">
      <c r="A4" s="2" t="s">
        <v>92</v>
      </c>
      <c r="B4" s="2"/>
      <c r="C4" s="2"/>
      <c r="D4" s="2"/>
      <c r="E4" s="2" t="s">
        <v>17</v>
      </c>
      <c r="F4" s="2" t="s">
        <v>108</v>
      </c>
      <c r="G4" s="2"/>
      <c r="H4" s="2" t="s">
        <v>109</v>
      </c>
      <c r="I4" s="2"/>
      <c r="J4" s="2" t="s">
        <v>21</v>
      </c>
      <c r="K4" s="2"/>
      <c r="L4" s="2" t="s">
        <v>110</v>
      </c>
      <c r="M4" s="2"/>
      <c r="N4" s="2" t="s">
        <v>22</v>
      </c>
    </row>
    <row r="5" ht="15" customHeight="1" spans="1:14">
      <c r="A5" s="2"/>
      <c r="B5" s="2"/>
      <c r="C5" s="2"/>
      <c r="D5" s="2"/>
      <c r="E5" s="2"/>
      <c r="F5" s="2"/>
      <c r="G5" s="2"/>
      <c r="H5" s="2"/>
      <c r="I5" s="2"/>
      <c r="J5" s="2"/>
      <c r="K5" s="2"/>
      <c r="L5" s="2"/>
      <c r="M5" s="2"/>
      <c r="N5" s="2"/>
    </row>
    <row r="6" ht="15" customHeight="1" spans="1:14">
      <c r="A6" s="2"/>
      <c r="B6" s="2"/>
      <c r="C6" s="4" t="s">
        <v>111</v>
      </c>
      <c r="D6" s="4"/>
      <c r="E6" s="42">
        <f t="shared" ref="E6:H6" si="0">E7+E8+E9</f>
        <v>44.0005</v>
      </c>
      <c r="F6" s="42">
        <f t="shared" si="0"/>
        <v>44.0005</v>
      </c>
      <c r="G6" s="42"/>
      <c r="H6" s="42">
        <f t="shared" si="0"/>
        <v>44.0005</v>
      </c>
      <c r="I6" s="42"/>
      <c r="J6" s="2">
        <v>10</v>
      </c>
      <c r="K6" s="2"/>
      <c r="L6" s="49">
        <f>H6/F6</f>
        <v>1</v>
      </c>
      <c r="M6" s="49"/>
      <c r="N6" s="2">
        <v>10</v>
      </c>
    </row>
    <row r="7" ht="15" customHeight="1" spans="1:14">
      <c r="A7" s="2"/>
      <c r="B7" s="2"/>
      <c r="C7" s="2" t="s">
        <v>112</v>
      </c>
      <c r="D7" s="2"/>
      <c r="E7" s="2">
        <v>44</v>
      </c>
      <c r="F7" s="2">
        <v>44</v>
      </c>
      <c r="G7" s="2"/>
      <c r="H7" s="2">
        <v>44</v>
      </c>
      <c r="I7" s="2"/>
      <c r="J7" s="2" t="s">
        <v>25</v>
      </c>
      <c r="K7" s="2"/>
      <c r="L7" s="2"/>
      <c r="M7" s="2"/>
      <c r="N7" s="2" t="s">
        <v>25</v>
      </c>
    </row>
    <row r="8" ht="15" customHeight="1" spans="1:14">
      <c r="A8" s="2"/>
      <c r="B8" s="2"/>
      <c r="C8" s="2" t="s">
        <v>113</v>
      </c>
      <c r="D8" s="2"/>
      <c r="E8" s="43">
        <v>0.0005</v>
      </c>
      <c r="F8" s="43">
        <v>0.0005</v>
      </c>
      <c r="G8" s="43"/>
      <c r="H8" s="43">
        <v>0.0005</v>
      </c>
      <c r="I8" s="43"/>
      <c r="J8" s="2" t="s">
        <v>25</v>
      </c>
      <c r="K8" s="2"/>
      <c r="L8" s="2"/>
      <c r="M8" s="2"/>
      <c r="N8" s="2" t="s">
        <v>25</v>
      </c>
    </row>
    <row r="9" ht="15" customHeight="1" spans="1:14">
      <c r="A9" s="2"/>
      <c r="B9" s="2"/>
      <c r="C9" s="2" t="s">
        <v>100</v>
      </c>
      <c r="D9" s="2"/>
      <c r="E9" s="2"/>
      <c r="F9" s="2"/>
      <c r="G9" s="2"/>
      <c r="H9" s="2"/>
      <c r="I9" s="2"/>
      <c r="J9" s="2" t="s">
        <v>25</v>
      </c>
      <c r="K9" s="2"/>
      <c r="L9" s="2"/>
      <c r="M9" s="2"/>
      <c r="N9" s="2" t="s">
        <v>25</v>
      </c>
    </row>
    <row r="10" ht="15" customHeight="1" spans="1:14">
      <c r="A10" s="2" t="s">
        <v>114</v>
      </c>
      <c r="B10" s="2" t="s">
        <v>28</v>
      </c>
      <c r="C10" s="2"/>
      <c r="D10" s="2"/>
      <c r="E10" s="2"/>
      <c r="F10" s="2"/>
      <c r="G10" s="2"/>
      <c r="H10" s="2" t="s">
        <v>115</v>
      </c>
      <c r="I10" s="2"/>
      <c r="J10" s="2"/>
      <c r="K10" s="2"/>
      <c r="L10" s="2"/>
      <c r="M10" s="2"/>
      <c r="N10" s="2"/>
    </row>
    <row r="11" ht="53" customHeight="1" spans="1:14">
      <c r="A11" s="2"/>
      <c r="B11" s="8" t="s">
        <v>145</v>
      </c>
      <c r="C11" s="8"/>
      <c r="D11" s="8"/>
      <c r="E11" s="8"/>
      <c r="F11" s="8"/>
      <c r="G11" s="8"/>
      <c r="H11" s="8" t="s">
        <v>146</v>
      </c>
      <c r="I11" s="8"/>
      <c r="J11" s="8"/>
      <c r="K11" s="8"/>
      <c r="L11" s="8"/>
      <c r="M11" s="8"/>
      <c r="N11" s="8"/>
    </row>
    <row r="12" ht="18.95" customHeight="1" spans="1:14">
      <c r="A12" s="44" t="s">
        <v>118</v>
      </c>
      <c r="B12" s="45" t="s">
        <v>37</v>
      </c>
      <c r="C12" s="45" t="s">
        <v>38</v>
      </c>
      <c r="D12" s="45" t="s">
        <v>39</v>
      </c>
      <c r="E12" s="45"/>
      <c r="F12" s="45"/>
      <c r="G12" s="45" t="s">
        <v>40</v>
      </c>
      <c r="H12" s="45" t="s">
        <v>41</v>
      </c>
      <c r="I12" s="45" t="s">
        <v>21</v>
      </c>
      <c r="J12" s="45"/>
      <c r="K12" s="45" t="s">
        <v>22</v>
      </c>
      <c r="L12" s="45"/>
      <c r="M12" s="45" t="s">
        <v>42</v>
      </c>
      <c r="N12" s="45"/>
    </row>
    <row r="13" ht="42" customHeight="1" spans="1:14">
      <c r="A13" s="44"/>
      <c r="B13" s="45" t="s">
        <v>119</v>
      </c>
      <c r="C13" s="45" t="s">
        <v>120</v>
      </c>
      <c r="D13" s="46" t="s">
        <v>121</v>
      </c>
      <c r="E13" s="46"/>
      <c r="F13" s="46"/>
      <c r="G13" s="11" t="s">
        <v>147</v>
      </c>
      <c r="H13" s="11">
        <v>6113</v>
      </c>
      <c r="I13" s="45">
        <v>12.5</v>
      </c>
      <c r="J13" s="45"/>
      <c r="K13" s="50">
        <v>5</v>
      </c>
      <c r="L13" s="50"/>
      <c r="M13" s="51" t="s">
        <v>148</v>
      </c>
      <c r="N13" s="52"/>
    </row>
    <row r="14" ht="54" customHeight="1" spans="1:14">
      <c r="A14" s="44"/>
      <c r="B14" s="45"/>
      <c r="C14" s="45" t="s">
        <v>124</v>
      </c>
      <c r="D14" s="46" t="s">
        <v>125</v>
      </c>
      <c r="E14" s="46"/>
      <c r="F14" s="46"/>
      <c r="G14" s="12" t="s">
        <v>126</v>
      </c>
      <c r="H14" s="13">
        <v>0.984</v>
      </c>
      <c r="I14" s="45">
        <v>12.5</v>
      </c>
      <c r="J14" s="45"/>
      <c r="K14" s="50">
        <v>12.5</v>
      </c>
      <c r="L14" s="50"/>
      <c r="M14" s="51"/>
      <c r="N14" s="52"/>
    </row>
    <row r="15" ht="15" customHeight="1" spans="1:14">
      <c r="A15" s="44"/>
      <c r="B15" s="45"/>
      <c r="C15" s="45" t="s">
        <v>127</v>
      </c>
      <c r="D15" s="46" t="s">
        <v>149</v>
      </c>
      <c r="E15" s="46"/>
      <c r="F15" s="46"/>
      <c r="G15" s="12" t="s">
        <v>150</v>
      </c>
      <c r="H15" s="12" t="s">
        <v>46</v>
      </c>
      <c r="I15" s="45">
        <v>12.5</v>
      </c>
      <c r="J15" s="45"/>
      <c r="K15" s="45">
        <v>12.5</v>
      </c>
      <c r="L15" s="45"/>
      <c r="M15" s="45"/>
      <c r="N15" s="45"/>
    </row>
    <row r="16" ht="15" customHeight="1" spans="1:14">
      <c r="A16" s="44"/>
      <c r="B16" s="45"/>
      <c r="C16" s="45" t="s">
        <v>130</v>
      </c>
      <c r="D16" s="46" t="s">
        <v>151</v>
      </c>
      <c r="E16" s="46"/>
      <c r="F16" s="46"/>
      <c r="G16" s="12" t="s">
        <v>152</v>
      </c>
      <c r="H16" s="12" t="s">
        <v>46</v>
      </c>
      <c r="I16" s="45">
        <v>12.5</v>
      </c>
      <c r="J16" s="45"/>
      <c r="K16" s="45">
        <v>12.5</v>
      </c>
      <c r="L16" s="45"/>
      <c r="M16" s="45"/>
      <c r="N16" s="45"/>
    </row>
    <row r="17" ht="22" customHeight="1" spans="1:14">
      <c r="A17" s="44"/>
      <c r="B17" s="45" t="s">
        <v>132</v>
      </c>
      <c r="C17" s="45" t="s">
        <v>73</v>
      </c>
      <c r="D17" s="46" t="s">
        <v>58</v>
      </c>
      <c r="E17" s="46"/>
      <c r="F17" s="46"/>
      <c r="G17" s="12" t="s">
        <v>59</v>
      </c>
      <c r="H17" s="12" t="s">
        <v>46</v>
      </c>
      <c r="I17" s="45">
        <v>10</v>
      </c>
      <c r="J17" s="45"/>
      <c r="K17" s="45">
        <v>10</v>
      </c>
      <c r="L17" s="45"/>
      <c r="M17" s="45"/>
      <c r="N17" s="45"/>
    </row>
    <row r="18" ht="24" customHeight="1" spans="1:14">
      <c r="A18" s="44"/>
      <c r="B18" s="45"/>
      <c r="C18" s="45" t="s">
        <v>75</v>
      </c>
      <c r="D18" s="46" t="s">
        <v>153</v>
      </c>
      <c r="E18" s="46"/>
      <c r="F18" s="46"/>
      <c r="G18" s="12" t="s">
        <v>154</v>
      </c>
      <c r="H18" s="12" t="s">
        <v>46</v>
      </c>
      <c r="I18" s="45">
        <v>10</v>
      </c>
      <c r="J18" s="45"/>
      <c r="K18" s="45">
        <v>10</v>
      </c>
      <c r="L18" s="45"/>
      <c r="M18" s="45"/>
      <c r="N18" s="45"/>
    </row>
    <row r="19" ht="29" customHeight="1" spans="1:14">
      <c r="A19" s="44"/>
      <c r="B19" s="45"/>
      <c r="C19" s="45" t="s">
        <v>135</v>
      </c>
      <c r="D19" s="46" t="s">
        <v>136</v>
      </c>
      <c r="E19" s="46"/>
      <c r="F19" s="46"/>
      <c r="G19" s="12" t="s">
        <v>155</v>
      </c>
      <c r="H19" s="12" t="s">
        <v>46</v>
      </c>
      <c r="I19" s="45">
        <v>10</v>
      </c>
      <c r="J19" s="45"/>
      <c r="K19" s="45">
        <v>10</v>
      </c>
      <c r="L19" s="45"/>
      <c r="M19" s="45"/>
      <c r="N19" s="45"/>
    </row>
    <row r="20" ht="35" customHeight="1" spans="1:14">
      <c r="A20" s="44"/>
      <c r="B20" s="45" t="s">
        <v>137</v>
      </c>
      <c r="C20" s="45" t="s">
        <v>138</v>
      </c>
      <c r="D20" s="46" t="s">
        <v>139</v>
      </c>
      <c r="E20" s="46"/>
      <c r="F20" s="46"/>
      <c r="G20" s="12" t="s">
        <v>156</v>
      </c>
      <c r="H20" s="47">
        <v>0.98</v>
      </c>
      <c r="I20" s="45">
        <v>10</v>
      </c>
      <c r="J20" s="45"/>
      <c r="K20" s="45">
        <v>10</v>
      </c>
      <c r="L20" s="45"/>
      <c r="M20" s="45"/>
      <c r="N20" s="45"/>
    </row>
    <row r="21" ht="15" customHeight="1" spans="1:14">
      <c r="A21" s="48" t="s">
        <v>141</v>
      </c>
      <c r="B21" s="48"/>
      <c r="C21" s="48"/>
      <c r="D21" s="48"/>
      <c r="E21" s="48"/>
      <c r="F21" s="48"/>
      <c r="G21" s="48"/>
      <c r="H21" s="48"/>
      <c r="I21" s="48">
        <v>100</v>
      </c>
      <c r="J21" s="48"/>
      <c r="K21" s="48">
        <f>SUM(K13:K20)+N6</f>
        <v>92.5</v>
      </c>
      <c r="L21" s="48"/>
      <c r="M21" s="53"/>
      <c r="N21" s="53"/>
    </row>
    <row r="22" spans="1:14">
      <c r="A22" s="16" t="s">
        <v>142</v>
      </c>
      <c r="B22" s="17" t="s">
        <v>143</v>
      </c>
      <c r="C22" s="18"/>
      <c r="D22" s="18"/>
      <c r="E22" s="18"/>
      <c r="F22" s="18"/>
      <c r="G22" s="18"/>
      <c r="H22" s="18"/>
      <c r="I22" s="18"/>
      <c r="J22" s="18"/>
      <c r="K22" s="18"/>
      <c r="L22" s="18"/>
      <c r="M22" s="18"/>
      <c r="N22" s="23"/>
    </row>
    <row r="23" customFormat="1" ht="15.95" customHeight="1"/>
  </sheetData>
  <mergeCells count="8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10:A11"/>
    <mergeCell ref="A12:A20"/>
    <mergeCell ref="B13:B16"/>
    <mergeCell ref="B17:B19"/>
    <mergeCell ref="E4:E5"/>
    <mergeCell ref="N4:N5"/>
    <mergeCell ref="A4:B9"/>
    <mergeCell ref="C4:D5"/>
    <mergeCell ref="F4:G5"/>
    <mergeCell ref="H4:I5"/>
    <mergeCell ref="J4:K5"/>
    <mergeCell ref="L4:M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opLeftCell="D1" workbookViewId="0">
      <selection activeCell="M11" sqref="M11"/>
    </sheetView>
  </sheetViews>
  <sheetFormatPr defaultColWidth="9" defaultRowHeight="13.5"/>
  <cols>
    <col min="1" max="1" width="5.75833333333333" style="25" customWidth="1"/>
    <col min="2" max="2" width="23" customWidth="1"/>
    <col min="3" max="3" width="21.9083333333333" customWidth="1"/>
    <col min="4" max="10" width="11.5" customWidth="1"/>
    <col min="11" max="11" width="10" customWidth="1"/>
    <col min="12" max="12" width="11.5" customWidth="1"/>
  </cols>
  <sheetData>
    <row r="1" ht="57" customHeight="1" spans="1:12">
      <c r="A1" s="26" t="s">
        <v>157</v>
      </c>
      <c r="B1" s="26"/>
      <c r="C1" s="26"/>
      <c r="D1" s="26"/>
      <c r="E1" s="26"/>
      <c r="F1" s="26"/>
      <c r="G1" s="26"/>
      <c r="H1" s="26"/>
      <c r="I1" s="26"/>
      <c r="J1" s="26"/>
      <c r="K1" s="26"/>
      <c r="L1" s="26"/>
    </row>
    <row r="2" s="24" customFormat="1" ht="30" customHeight="1" spans="1:12">
      <c r="A2" s="27" t="s">
        <v>89</v>
      </c>
      <c r="B2" s="28" t="s">
        <v>158</v>
      </c>
      <c r="C2" s="29" t="s">
        <v>91</v>
      </c>
      <c r="D2" s="30" t="s">
        <v>159</v>
      </c>
      <c r="E2" s="31"/>
      <c r="F2" s="31"/>
      <c r="G2" s="31"/>
      <c r="H2" s="31"/>
      <c r="I2" s="31"/>
      <c r="J2" s="33"/>
      <c r="K2" s="27" t="s">
        <v>93</v>
      </c>
      <c r="L2" s="27" t="s">
        <v>94</v>
      </c>
    </row>
    <row r="3" s="24" customFormat="1" ht="30" customHeight="1" spans="1:12">
      <c r="A3" s="32"/>
      <c r="B3" s="28"/>
      <c r="C3" s="29"/>
      <c r="D3" s="30" t="s">
        <v>18</v>
      </c>
      <c r="E3" s="31"/>
      <c r="F3" s="31"/>
      <c r="G3" s="31"/>
      <c r="H3" s="33"/>
      <c r="I3" s="39" t="s">
        <v>95</v>
      </c>
      <c r="J3" s="39" t="s">
        <v>96</v>
      </c>
      <c r="K3" s="32"/>
      <c r="L3" s="32"/>
    </row>
    <row r="4" s="24" customFormat="1" ht="30" customHeight="1" spans="1:12">
      <c r="A4" s="34"/>
      <c r="B4" s="28"/>
      <c r="C4" s="29"/>
      <c r="D4" s="29" t="s">
        <v>97</v>
      </c>
      <c r="E4" s="28" t="s">
        <v>160</v>
      </c>
      <c r="F4" s="28" t="s">
        <v>161</v>
      </c>
      <c r="G4" s="28" t="s">
        <v>162</v>
      </c>
      <c r="H4" s="28" t="s">
        <v>163</v>
      </c>
      <c r="I4" s="40"/>
      <c r="J4" s="34"/>
      <c r="K4" s="34"/>
      <c r="L4" s="32"/>
    </row>
    <row r="5" ht="30" customHeight="1" spans="1:12">
      <c r="A5" s="35">
        <v>1</v>
      </c>
      <c r="B5" s="36" t="s">
        <v>164</v>
      </c>
      <c r="C5" t="s">
        <v>102</v>
      </c>
      <c r="D5" s="37">
        <f>SUM(E5:H5)</f>
        <v>455.01</v>
      </c>
      <c r="E5" s="35">
        <v>455.01</v>
      </c>
      <c r="F5" s="22"/>
      <c r="G5" s="22"/>
      <c r="H5" s="35"/>
      <c r="I5" s="35">
        <v>380.47</v>
      </c>
      <c r="J5" s="41">
        <f>I5/D5</f>
        <v>0.83617942462803</v>
      </c>
      <c r="K5" s="35">
        <v>90.86</v>
      </c>
      <c r="L5" s="35"/>
    </row>
    <row r="6" ht="30" customHeight="1" spans="1:12">
      <c r="A6" s="35"/>
      <c r="B6" s="36"/>
      <c r="C6" s="38"/>
      <c r="D6" s="22"/>
      <c r="E6" s="22"/>
      <c r="F6" s="22"/>
      <c r="G6" s="22"/>
      <c r="H6" s="22"/>
      <c r="I6" s="22"/>
      <c r="J6" s="22"/>
      <c r="K6" s="22"/>
      <c r="L6" s="22"/>
    </row>
    <row r="7" ht="30" customHeight="1" spans="1:12">
      <c r="A7" s="35"/>
      <c r="B7" s="36"/>
      <c r="C7" s="38"/>
      <c r="D7" s="22"/>
      <c r="E7" s="22"/>
      <c r="F7" s="22"/>
      <c r="G7" s="22"/>
      <c r="H7" s="22"/>
      <c r="I7" s="22"/>
      <c r="J7" s="22"/>
      <c r="K7" s="22"/>
      <c r="L7" s="22"/>
    </row>
    <row r="8" ht="30" customHeight="1" spans="1:12">
      <c r="A8" s="35"/>
      <c r="B8" s="38"/>
      <c r="C8" s="38"/>
      <c r="D8" s="22"/>
      <c r="E8" s="22"/>
      <c r="F8" s="22"/>
      <c r="G8" s="22"/>
      <c r="H8" s="22"/>
      <c r="I8" s="22"/>
      <c r="J8" s="22"/>
      <c r="K8" s="22"/>
      <c r="L8" s="22"/>
    </row>
    <row r="9" ht="30" customHeight="1" spans="1:12">
      <c r="A9" s="35"/>
      <c r="B9" s="22"/>
      <c r="C9" s="22"/>
      <c r="D9" s="22"/>
      <c r="E9" s="22"/>
      <c r="F9" s="22"/>
      <c r="G9" s="22"/>
      <c r="H9" s="22"/>
      <c r="I9" s="22"/>
      <c r="J9" s="22"/>
      <c r="K9" s="22"/>
      <c r="L9" s="22"/>
    </row>
    <row r="10" ht="30" customHeight="1" spans="1:12">
      <c r="A10" s="35"/>
      <c r="B10" s="22"/>
      <c r="C10" s="22"/>
      <c r="D10" s="22"/>
      <c r="E10" s="22"/>
      <c r="F10" s="22"/>
      <c r="G10" s="22"/>
      <c r="H10" s="22"/>
      <c r="I10" s="22"/>
      <c r="J10" s="22"/>
      <c r="K10" s="22"/>
      <c r="L10" s="22"/>
    </row>
    <row r="11" ht="30" customHeight="1" spans="1:12">
      <c r="A11" s="35"/>
      <c r="B11" s="22"/>
      <c r="C11" s="22"/>
      <c r="D11" s="22"/>
      <c r="E11" s="22"/>
      <c r="F11" s="22"/>
      <c r="G11" s="22"/>
      <c r="H11" s="22"/>
      <c r="I11" s="22"/>
      <c r="J11" s="22"/>
      <c r="K11" s="22"/>
      <c r="L11" s="22"/>
    </row>
    <row r="12" ht="30" customHeight="1" spans="1:12">
      <c r="A12" s="35"/>
      <c r="B12" s="38" t="s">
        <v>104</v>
      </c>
      <c r="C12" s="22"/>
      <c r="D12" s="37">
        <f>SUM(E12:H12)</f>
        <v>455.01</v>
      </c>
      <c r="E12" s="35">
        <v>455.01</v>
      </c>
      <c r="F12" s="22"/>
      <c r="G12" s="22"/>
      <c r="H12" s="35"/>
      <c r="I12" s="35">
        <v>380.47</v>
      </c>
      <c r="J12" s="41">
        <f>I12/D12</f>
        <v>0.83617942462803</v>
      </c>
      <c r="K12" s="35">
        <v>90.86</v>
      </c>
      <c r="L12" s="22"/>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abSelected="1" workbookViewId="0">
      <selection activeCell="N8" sqref="N8"/>
    </sheetView>
  </sheetViews>
  <sheetFormatPr defaultColWidth="9" defaultRowHeight="13.5"/>
  <cols>
    <col min="1" max="1" width="5.25833333333333" customWidth="1"/>
    <col min="3" max="3" width="7.25833333333333" customWidth="1"/>
    <col min="5" max="5" width="11.625" customWidth="1"/>
    <col min="6" max="6" width="6.25833333333333" customWidth="1"/>
    <col min="7" max="7" width="10.875" customWidth="1"/>
    <col min="8" max="8" width="10" customWidth="1"/>
    <col min="9" max="9" width="4.625" customWidth="1"/>
    <col min="10" max="10" width="3.25833333333333" customWidth="1"/>
    <col min="11" max="11" width="6.25833333333333" customWidth="1"/>
    <col min="12" max="12" width="1" customWidth="1"/>
    <col min="13" max="13" width="8.5" customWidth="1"/>
    <col min="14" max="14" width="16.375" customWidth="1"/>
  </cols>
  <sheetData>
    <row r="1" ht="57" customHeight="1" spans="1:14">
      <c r="A1" s="1" t="s">
        <v>165</v>
      </c>
      <c r="B1" s="1"/>
      <c r="C1" s="1"/>
      <c r="D1" s="1"/>
      <c r="E1" s="1"/>
      <c r="F1" s="1"/>
      <c r="G1" s="1"/>
      <c r="H1" s="1"/>
      <c r="I1" s="1"/>
      <c r="J1" s="1"/>
      <c r="K1" s="1"/>
      <c r="L1" s="1"/>
      <c r="M1" s="1"/>
      <c r="N1" s="1"/>
    </row>
    <row r="2" ht="15" customHeight="1" spans="1:14">
      <c r="A2" s="2" t="s">
        <v>158</v>
      </c>
      <c r="B2" s="2"/>
      <c r="C2" s="2" t="s">
        <v>166</v>
      </c>
      <c r="D2" s="2"/>
      <c r="E2" s="2"/>
      <c r="F2" s="2"/>
      <c r="G2" s="2"/>
      <c r="H2" s="2"/>
      <c r="I2" s="2"/>
      <c r="J2" s="2"/>
      <c r="K2" s="2"/>
      <c r="L2" s="2"/>
      <c r="M2" s="2"/>
      <c r="N2" s="2"/>
    </row>
    <row r="3" ht="15" customHeight="1" spans="1:14">
      <c r="A3" s="2" t="s">
        <v>167</v>
      </c>
      <c r="B3" s="2"/>
      <c r="C3" s="2" t="s">
        <v>102</v>
      </c>
      <c r="D3" s="2"/>
      <c r="E3" s="2"/>
      <c r="F3" s="2"/>
      <c r="G3" s="2"/>
      <c r="H3" s="3" t="s">
        <v>107</v>
      </c>
      <c r="I3" s="3"/>
      <c r="J3" s="2" t="s">
        <v>15</v>
      </c>
      <c r="K3" s="2"/>
      <c r="L3" s="2"/>
      <c r="M3" s="2"/>
      <c r="N3" s="2"/>
    </row>
    <row r="4" ht="15" customHeight="1" spans="1:14">
      <c r="A4" s="2" t="s">
        <v>92</v>
      </c>
      <c r="B4" s="2"/>
      <c r="C4" s="2"/>
      <c r="D4" s="2"/>
      <c r="E4" s="2" t="s">
        <v>17</v>
      </c>
      <c r="F4" s="2" t="s">
        <v>108</v>
      </c>
      <c r="G4" s="2"/>
      <c r="H4" s="2" t="s">
        <v>109</v>
      </c>
      <c r="I4" s="2"/>
      <c r="J4" s="2" t="s">
        <v>21</v>
      </c>
      <c r="K4" s="2"/>
      <c r="L4" s="2" t="s">
        <v>110</v>
      </c>
      <c r="M4" s="2"/>
      <c r="N4" s="2" t="s">
        <v>22</v>
      </c>
    </row>
    <row r="5" ht="15" customHeight="1" spans="1:14">
      <c r="A5" s="2"/>
      <c r="B5" s="2"/>
      <c r="C5" s="2"/>
      <c r="D5" s="2"/>
      <c r="E5" s="2"/>
      <c r="F5" s="2"/>
      <c r="G5" s="2"/>
      <c r="H5" s="2"/>
      <c r="I5" s="2"/>
      <c r="J5" s="2"/>
      <c r="K5" s="2"/>
      <c r="L5" s="2"/>
      <c r="M5" s="2"/>
      <c r="N5" s="2"/>
    </row>
    <row r="6" ht="15" customHeight="1" spans="1:14">
      <c r="A6" s="2"/>
      <c r="B6" s="2"/>
      <c r="C6" s="4" t="s">
        <v>111</v>
      </c>
      <c r="D6" s="4"/>
      <c r="E6" s="5">
        <f t="shared" ref="E6:H6" si="0">E7+E8+E9+E10</f>
        <v>260.01</v>
      </c>
      <c r="F6" s="2">
        <f t="shared" si="0"/>
        <v>455.01</v>
      </c>
      <c r="G6" s="2"/>
      <c r="H6" s="2">
        <f t="shared" si="0"/>
        <v>380.47</v>
      </c>
      <c r="I6" s="2"/>
      <c r="J6" s="2">
        <v>10</v>
      </c>
      <c r="K6" s="2"/>
      <c r="L6" s="19">
        <f>H6/F6</f>
        <v>0.83617942462803</v>
      </c>
      <c r="M6" s="19"/>
      <c r="N6" s="2">
        <v>8.36</v>
      </c>
    </row>
    <row r="7" ht="15" customHeight="1" spans="1:14">
      <c r="A7" s="2"/>
      <c r="B7" s="2"/>
      <c r="C7" s="2" t="s">
        <v>168</v>
      </c>
      <c r="D7" s="2"/>
      <c r="E7" s="2">
        <f>257+3.01</f>
        <v>260.01</v>
      </c>
      <c r="F7" s="2">
        <v>455.01</v>
      </c>
      <c r="G7" s="2"/>
      <c r="H7" s="2">
        <v>380.47</v>
      </c>
      <c r="I7" s="2"/>
      <c r="J7" s="2" t="s">
        <v>25</v>
      </c>
      <c r="K7" s="2"/>
      <c r="L7" s="2"/>
      <c r="M7" s="2"/>
      <c r="N7" s="2" t="s">
        <v>25</v>
      </c>
    </row>
    <row r="8" ht="15" customHeight="1" spans="1:14">
      <c r="A8" s="2"/>
      <c r="B8" s="2"/>
      <c r="C8" s="6" t="s">
        <v>169</v>
      </c>
      <c r="D8" s="7"/>
      <c r="E8" s="2"/>
      <c r="F8" s="6"/>
      <c r="G8" s="7"/>
      <c r="H8" s="6"/>
      <c r="I8" s="7"/>
      <c r="J8" s="2" t="s">
        <v>25</v>
      </c>
      <c r="K8" s="2"/>
      <c r="L8" s="2"/>
      <c r="M8" s="2"/>
      <c r="N8" s="2" t="s">
        <v>25</v>
      </c>
    </row>
    <row r="9" ht="15" customHeight="1" spans="1:14">
      <c r="A9" s="2"/>
      <c r="B9" s="2"/>
      <c r="C9" s="2" t="s">
        <v>170</v>
      </c>
      <c r="D9" s="2"/>
      <c r="E9" s="2"/>
      <c r="F9" s="2"/>
      <c r="G9" s="2"/>
      <c r="H9" s="2"/>
      <c r="I9" s="2"/>
      <c r="J9" s="2" t="s">
        <v>25</v>
      </c>
      <c r="K9" s="2"/>
      <c r="L9" s="2"/>
      <c r="M9" s="2"/>
      <c r="N9" s="2" t="s">
        <v>25</v>
      </c>
    </row>
    <row r="10" ht="15" customHeight="1" spans="1:14">
      <c r="A10" s="2"/>
      <c r="B10" s="2"/>
      <c r="C10" s="2" t="s">
        <v>171</v>
      </c>
      <c r="D10" s="2"/>
      <c r="E10" s="2"/>
      <c r="F10" s="2"/>
      <c r="G10" s="2"/>
      <c r="H10" s="2"/>
      <c r="I10" s="2"/>
      <c r="J10" s="2" t="s">
        <v>25</v>
      </c>
      <c r="K10" s="2"/>
      <c r="L10" s="2"/>
      <c r="M10" s="2"/>
      <c r="N10" s="2" t="s">
        <v>25</v>
      </c>
    </row>
    <row r="11" ht="15" customHeight="1" spans="1:14">
      <c r="A11" s="2" t="s">
        <v>114</v>
      </c>
      <c r="B11" s="2" t="s">
        <v>28</v>
      </c>
      <c r="C11" s="2"/>
      <c r="D11" s="2"/>
      <c r="E11" s="2"/>
      <c r="F11" s="2"/>
      <c r="G11" s="2"/>
      <c r="H11" s="2" t="s">
        <v>115</v>
      </c>
      <c r="I11" s="2"/>
      <c r="J11" s="2"/>
      <c r="K11" s="2"/>
      <c r="L11" s="2"/>
      <c r="M11" s="2"/>
      <c r="N11" s="2"/>
    </row>
    <row r="12" ht="154" customHeight="1" spans="1:14">
      <c r="A12" s="2"/>
      <c r="B12" s="8" t="s">
        <v>172</v>
      </c>
      <c r="C12" s="8"/>
      <c r="D12" s="8"/>
      <c r="E12" s="8"/>
      <c r="F12" s="8"/>
      <c r="G12" s="8"/>
      <c r="H12" s="8" t="s">
        <v>173</v>
      </c>
      <c r="I12" s="8"/>
      <c r="J12" s="8"/>
      <c r="K12" s="8"/>
      <c r="L12" s="8"/>
      <c r="M12" s="8"/>
      <c r="N12" s="8"/>
    </row>
    <row r="13" ht="30.95" customHeight="1" spans="1:14">
      <c r="A13" s="9" t="s">
        <v>118</v>
      </c>
      <c r="B13" s="2" t="s">
        <v>37</v>
      </c>
      <c r="C13" s="2" t="s">
        <v>38</v>
      </c>
      <c r="D13" s="2" t="s">
        <v>39</v>
      </c>
      <c r="E13" s="2"/>
      <c r="F13" s="2"/>
      <c r="G13" s="2" t="s">
        <v>40</v>
      </c>
      <c r="H13" s="2" t="s">
        <v>41</v>
      </c>
      <c r="I13" s="2" t="s">
        <v>21</v>
      </c>
      <c r="J13" s="2"/>
      <c r="K13" s="2" t="s">
        <v>22</v>
      </c>
      <c r="L13" s="2"/>
      <c r="M13" s="2" t="s">
        <v>42</v>
      </c>
      <c r="N13" s="2"/>
    </row>
    <row r="14" ht="76" customHeight="1" spans="1:14">
      <c r="A14" s="9"/>
      <c r="B14" s="2" t="s">
        <v>119</v>
      </c>
      <c r="C14" s="2" t="s">
        <v>120</v>
      </c>
      <c r="D14" s="10" t="s">
        <v>174</v>
      </c>
      <c r="E14" s="10"/>
      <c r="F14" s="10"/>
      <c r="G14" s="11" t="s">
        <v>147</v>
      </c>
      <c r="H14" s="11">
        <v>6113</v>
      </c>
      <c r="I14" s="2">
        <v>12.5</v>
      </c>
      <c r="J14" s="2"/>
      <c r="K14" s="20">
        <v>5</v>
      </c>
      <c r="L14" s="20"/>
      <c r="M14" s="21" t="s">
        <v>175</v>
      </c>
      <c r="N14" s="8"/>
    </row>
    <row r="15" ht="79" customHeight="1" spans="1:14">
      <c r="A15" s="9"/>
      <c r="B15" s="2"/>
      <c r="C15" s="2" t="s">
        <v>124</v>
      </c>
      <c r="D15" s="10" t="s">
        <v>176</v>
      </c>
      <c r="E15" s="10"/>
      <c r="F15" s="10"/>
      <c r="G15" s="12" t="s">
        <v>126</v>
      </c>
      <c r="H15" s="13">
        <v>0.984</v>
      </c>
      <c r="I15" s="2">
        <v>12.5</v>
      </c>
      <c r="J15" s="2"/>
      <c r="K15" s="20">
        <v>12.5</v>
      </c>
      <c r="L15" s="20"/>
      <c r="M15" s="21"/>
      <c r="N15" s="8"/>
    </row>
    <row r="16" ht="15" customHeight="1" spans="1:14">
      <c r="A16" s="9"/>
      <c r="B16" s="2"/>
      <c r="C16" s="2" t="s">
        <v>127</v>
      </c>
      <c r="D16" s="10" t="s">
        <v>177</v>
      </c>
      <c r="E16" s="10"/>
      <c r="F16" s="10"/>
      <c r="G16" s="12" t="s">
        <v>46</v>
      </c>
      <c r="H16" s="14" t="s">
        <v>46</v>
      </c>
      <c r="I16" s="2">
        <v>12.5</v>
      </c>
      <c r="J16" s="2"/>
      <c r="K16" s="2">
        <v>12.5</v>
      </c>
      <c r="L16" s="2"/>
      <c r="M16" s="2"/>
      <c r="N16" s="2"/>
    </row>
    <row r="17" ht="15" customHeight="1" spans="1:14">
      <c r="A17" s="9"/>
      <c r="B17" s="2"/>
      <c r="C17" s="2" t="s">
        <v>130</v>
      </c>
      <c r="D17" s="10" t="s">
        <v>178</v>
      </c>
      <c r="E17" s="10"/>
      <c r="F17" s="10"/>
      <c r="G17" s="12" t="s">
        <v>179</v>
      </c>
      <c r="H17" s="14" t="s">
        <v>46</v>
      </c>
      <c r="I17" s="2">
        <v>12.5</v>
      </c>
      <c r="J17" s="2"/>
      <c r="K17" s="2">
        <v>12.5</v>
      </c>
      <c r="L17" s="2"/>
      <c r="M17" s="2"/>
      <c r="N17" s="2"/>
    </row>
    <row r="18" ht="15" customHeight="1" spans="1:14">
      <c r="A18" s="9"/>
      <c r="B18" s="2" t="s">
        <v>132</v>
      </c>
      <c r="C18" s="2" t="s">
        <v>73</v>
      </c>
      <c r="D18" s="10" t="s">
        <v>58</v>
      </c>
      <c r="E18" s="10"/>
      <c r="F18" s="10"/>
      <c r="G18" s="12" t="s">
        <v>59</v>
      </c>
      <c r="H18" s="14" t="s">
        <v>46</v>
      </c>
      <c r="I18" s="2">
        <v>7.5</v>
      </c>
      <c r="J18" s="2"/>
      <c r="K18" s="2">
        <v>7.5</v>
      </c>
      <c r="L18" s="2"/>
      <c r="M18" s="2"/>
      <c r="N18" s="2"/>
    </row>
    <row r="19" ht="15" customHeight="1" spans="1:14">
      <c r="A19" s="9"/>
      <c r="B19" s="2"/>
      <c r="C19" s="2" t="s">
        <v>75</v>
      </c>
      <c r="D19" s="10" t="s">
        <v>180</v>
      </c>
      <c r="E19" s="10"/>
      <c r="F19" s="10"/>
      <c r="G19" s="12" t="s">
        <v>181</v>
      </c>
      <c r="H19" s="14" t="s">
        <v>46</v>
      </c>
      <c r="I19" s="2">
        <v>7.5</v>
      </c>
      <c r="J19" s="2"/>
      <c r="K19" s="2">
        <v>7.5</v>
      </c>
      <c r="L19" s="2"/>
      <c r="M19" s="2"/>
      <c r="N19" s="2"/>
    </row>
    <row r="20" ht="15" customHeight="1" spans="1:14">
      <c r="A20" s="9"/>
      <c r="B20" s="2"/>
      <c r="C20" s="2" t="s">
        <v>182</v>
      </c>
      <c r="D20" s="10" t="s">
        <v>183</v>
      </c>
      <c r="E20" s="10"/>
      <c r="F20" s="10"/>
      <c r="G20" s="12" t="s">
        <v>184</v>
      </c>
      <c r="H20" s="14" t="s">
        <v>46</v>
      </c>
      <c r="I20" s="2">
        <v>7.5</v>
      </c>
      <c r="J20" s="2"/>
      <c r="K20" s="2">
        <v>7.5</v>
      </c>
      <c r="L20" s="2"/>
      <c r="M20" s="2"/>
      <c r="N20" s="2"/>
    </row>
    <row r="21" ht="15" customHeight="1" spans="1:14">
      <c r="A21" s="9"/>
      <c r="B21" s="2"/>
      <c r="C21" s="2" t="s">
        <v>135</v>
      </c>
      <c r="D21" s="10" t="s">
        <v>185</v>
      </c>
      <c r="E21" s="10"/>
      <c r="F21" s="10"/>
      <c r="G21" s="12" t="s">
        <v>59</v>
      </c>
      <c r="H21" s="14" t="s">
        <v>46</v>
      </c>
      <c r="I21" s="2">
        <v>7.5</v>
      </c>
      <c r="J21" s="2"/>
      <c r="K21" s="2">
        <v>7.5</v>
      </c>
      <c r="L21" s="2"/>
      <c r="M21" s="2"/>
      <c r="N21" s="2"/>
    </row>
    <row r="22" ht="15" customHeight="1" spans="1:14">
      <c r="A22" s="9"/>
      <c r="B22" s="2" t="s">
        <v>137</v>
      </c>
      <c r="C22" s="2" t="s">
        <v>138</v>
      </c>
      <c r="D22" s="10" t="s">
        <v>139</v>
      </c>
      <c r="E22" s="10"/>
      <c r="F22" s="10"/>
      <c r="G22" s="2" t="s">
        <v>140</v>
      </c>
      <c r="H22" s="14" t="s">
        <v>46</v>
      </c>
      <c r="I22" s="2">
        <v>10</v>
      </c>
      <c r="J22" s="2"/>
      <c r="K22" s="2">
        <v>10</v>
      </c>
      <c r="L22" s="2"/>
      <c r="M22" s="2"/>
      <c r="N22" s="2"/>
    </row>
    <row r="23" ht="15" customHeight="1" spans="1:14">
      <c r="A23" s="15" t="s">
        <v>141</v>
      </c>
      <c r="B23" s="15"/>
      <c r="C23" s="15"/>
      <c r="D23" s="15"/>
      <c r="E23" s="15"/>
      <c r="F23" s="15"/>
      <c r="G23" s="15"/>
      <c r="H23" s="15"/>
      <c r="I23" s="15">
        <v>100</v>
      </c>
      <c r="J23" s="15"/>
      <c r="K23" s="15">
        <f>SUM(K14:K22)+N6</f>
        <v>90.86</v>
      </c>
      <c r="L23" s="15"/>
      <c r="M23" s="22"/>
      <c r="N23" s="22"/>
    </row>
    <row r="24" spans="1:14">
      <c r="A24" s="16" t="s">
        <v>142</v>
      </c>
      <c r="B24" s="17" t="s">
        <v>186</v>
      </c>
      <c r="C24" s="18"/>
      <c r="D24" s="18"/>
      <c r="E24" s="18"/>
      <c r="F24" s="18"/>
      <c r="G24" s="18"/>
      <c r="H24" s="18"/>
      <c r="I24" s="18"/>
      <c r="J24" s="18"/>
      <c r="K24" s="18"/>
      <c r="L24" s="18"/>
      <c r="M24" s="18"/>
      <c r="N24" s="23"/>
    </row>
  </sheetData>
  <mergeCells count="9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11:A12"/>
    <mergeCell ref="A13:A22"/>
    <mergeCell ref="B14:B17"/>
    <mergeCell ref="B18:B21"/>
    <mergeCell ref="E4:E5"/>
    <mergeCell ref="N4:N5"/>
    <mergeCell ref="C4:D5"/>
    <mergeCell ref="F4:G5"/>
    <mergeCell ref="H4:I5"/>
    <mergeCell ref="J4:K5"/>
    <mergeCell ref="L4:M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省级部门（单位）整体支出绩效自评表</vt:lpstr>
      <vt:lpstr>部门预算项目支出绩效自评结果汇总表</vt:lpstr>
      <vt:lpstr>业务费</vt:lpstr>
      <vt:lpstr>法庭运维费</vt:lpstr>
      <vt:lpstr>省对市县转移支付绩效自评结果汇总表</vt:lpstr>
      <vt:lpstr>中央政法转移支付资金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燕子 13893107503</cp:lastModifiedBy>
  <dcterms:created xsi:type="dcterms:W3CDTF">2018-12-06T00:45:00Z</dcterms:created>
  <cp:lastPrinted>2020-03-13T02:25:00Z</cp:lastPrinted>
  <dcterms:modified xsi:type="dcterms:W3CDTF">2023-04-11T08:22:49Z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1293AEF99F8D4F889BEC5B8B89564D46_13</vt:lpwstr>
  </property>
</Properties>
</file>