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7170" tabRatio="805" firstSheet="4" activeTab="5"/>
  </bookViews>
  <sheets>
    <sheet name="封面" sheetId="19" r:id="rId1"/>
    <sheet name="目录" sheetId="18" r:id="rId2"/>
    <sheet name="省级部门整体支出绩效自评表" sheetId="23" r:id="rId3"/>
    <sheet name="部门预算项目支出绩效自评结果汇总表" sheetId="20" r:id="rId4"/>
    <sheet name="业务费（本级）项目绩效自评表" sheetId="16" r:id="rId5"/>
    <sheet name="法院“两庭建设”资金（本级）项目绩效自评表" sheetId="22" r:id="rId6"/>
    <sheet name="省对市县转移支付绩效自评结果汇总表" sheetId="21" r:id="rId7"/>
    <sheet name="中央政法转移支付资金（本级）绩效自评表" sheetId="3" r:id="rId8"/>
  </sheets>
  <calcPr calcId="144525"/>
</workbook>
</file>

<file path=xl/sharedStrings.xml><?xml version="1.0" encoding="utf-8"?>
<sst xmlns="http://schemas.openxmlformats.org/spreadsheetml/2006/main" count="434" uniqueCount="205">
  <si>
    <r>
      <rPr>
        <sz val="36"/>
        <color theme="1"/>
        <rFont val="宋体"/>
        <charset val="134"/>
        <scheme val="minor"/>
      </rPr>
      <t>2021年度省级预算执行情况绩效自评报表</t>
    </r>
    <r>
      <rPr>
        <sz val="28"/>
        <color theme="1"/>
        <rFont val="宋体"/>
        <charset val="134"/>
        <scheme val="minor"/>
      </rPr>
      <t xml:space="preserve">
</t>
    </r>
  </si>
  <si>
    <t xml:space="preserve">                     编报部门（单位公章）：武威市中级人民法院</t>
  </si>
  <si>
    <t xml:space="preserve">                     编报日期：2022年2月10日</t>
  </si>
  <si>
    <t xml:space="preserve">                     联系人及电话：王霞 18993551699</t>
  </si>
  <si>
    <t>2021年度省级预算执行情况绩效单位自评报表目录</t>
  </si>
  <si>
    <t>一、部门自评报告</t>
  </si>
  <si>
    <t>二、部门整体支出自评表</t>
  </si>
  <si>
    <t>三、部门预算项目支出绩效自评结果汇总表</t>
  </si>
  <si>
    <t xml:space="preserve">  1.业务费（本级）项目绩效自评表</t>
  </si>
  <si>
    <t xml:space="preserve">  2.法院“两庭建设”资金（本级）项目绩效自评表</t>
  </si>
  <si>
    <t>四、省对市县转移支付支出绩效自评结果汇总表</t>
  </si>
  <si>
    <t xml:space="preserve">  1.中央政法转移支付资金（本级）绩效自评表</t>
  </si>
  <si>
    <r>
      <rPr>
        <b/>
        <sz val="20"/>
        <color rgb="FF000000"/>
        <rFont val="宋体"/>
        <charset val="134"/>
      </rPr>
      <t>2021年</t>
    </r>
    <r>
      <rPr>
        <b/>
        <u/>
        <sz val="20"/>
        <color rgb="FF000000"/>
        <rFont val="宋体"/>
        <charset val="134"/>
      </rPr>
      <t xml:space="preserve">  武威市中级人民法院  </t>
    </r>
    <r>
      <rPr>
        <b/>
        <sz val="20"/>
        <color rgb="FF000000"/>
        <rFont val="宋体"/>
        <charset val="134"/>
      </rPr>
      <t>部门整体支出绩效自评表</t>
    </r>
  </si>
  <si>
    <t>部门名称</t>
  </si>
  <si>
    <t>武威市中级人民法院</t>
  </si>
  <si>
    <t>部门整体支出
（万元）</t>
  </si>
  <si>
    <t>年初预算数</t>
  </si>
  <si>
    <t>全年预算数（A）</t>
  </si>
  <si>
    <t>实际支出数（B）</t>
  </si>
  <si>
    <t>执行率（B/A）</t>
  </si>
  <si>
    <t>分值</t>
  </si>
  <si>
    <t>得分</t>
  </si>
  <si>
    <t xml:space="preserve">  全年支出</t>
  </si>
  <si>
    <t xml:space="preserve">    其中：基本支出</t>
  </si>
  <si>
    <t>—</t>
  </si>
  <si>
    <t xml:space="preserve">          项目支出</t>
  </si>
  <si>
    <t>年度总体绩效目标完成情况</t>
  </si>
  <si>
    <t>预期目标</t>
  </si>
  <si>
    <t>目标实际完成情况</t>
  </si>
  <si>
    <t>目标1：保障法院各项审判工作顺利开展，保证当年案件审判执行优质高效完成，维护国家法制统一、尊严和权威，维护人民群众合法权益，促进社会和谐与稳定，法定审限内结案率达到95%以上。</t>
  </si>
  <si>
    <t>目标1完成情况：我院本年度受理各类案件3601件，法定审限内结案率98.18%,其中，民商事案件结案率为94.98%，行政案件结案率为93.26%，刑事案件结案率为91.26%，执行案件结案率为89.26%，切实保护了人民群众的财产安全，保障其合法权益。</t>
  </si>
  <si>
    <t>目标2：不断扩展司法宣传的广度与深度，积极做好法院法制宣传工作，严格落实法治理念普及责任，加强以案释法的重要作用，按计划组织开展宣传活动10场，增强人民群众法制意识，严格培养“知法、懂法、守法、尊法”的法治思想。</t>
  </si>
  <si>
    <t>目标2完成情况：我院积极强化司法宣传工作，着力提升法治宣传的社会影响力。深入开展“法律八进”活动，组织法官深入金融机构、民营企业开展法治讲座、法律咨询活动11场次，做到矛盾纠纷化解一件，普法宣传影响一片，本年度共组织开展宣传活动13场，不断加强人民群众法制思维建设，强化法制信念。</t>
  </si>
  <si>
    <t>目标3：与时俱进加强干警的司法能力建设，加大教育培训力度，计划本年度开展培训活动8次以上，着力提升广大干警运用法治思维和法治方式把握社情民意的能力。</t>
  </si>
  <si>
    <t>目标3完成情况：我院抓实教育培训，切实提升司法能力，加强能力建设，选派干警参加市上和上级法院各类培训班70期、参训500多人次，切实提升警务保障能力和执法办案水平，进一步提升了干警队伍能力水平。</t>
  </si>
  <si>
    <t>年度绩效指标完成情况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</si>
  <si>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</si>
  <si>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</si>
  <si>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</si>
  <si>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</si>
  <si>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</si>
  <si>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</si>
  <si>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部门管理</t>
  </si>
  <si>
    <t>资金投入</t>
  </si>
  <si>
    <t>基本支出预算执行率</t>
  </si>
  <si>
    <t>=100%</t>
  </si>
  <si>
    <t>项目支出预算执行率</t>
  </si>
  <si>
    <t>偏差原因：本年度省级财政下达3150万元预算用于我院旧资产处置费用，但由于年中计划调整，按照省财政厅要求，将剩余的2345万元交回，故此项资金未支出。
改进措施：我院下年度将继续申请旧资产处置资金，确保旧资产处置工作进一步开展。</t>
  </si>
  <si>
    <t>“三公经费”控制率</t>
  </si>
  <si>
    <t>≤100%</t>
  </si>
  <si>
    <t>属于合理区间。</t>
  </si>
  <si>
    <t>结转结余变动率</t>
  </si>
  <si>
    <t>≤0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</si>
  <si>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</si>
  <si>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</si>
  <si>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</si>
  <si>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</si>
  <si>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</si>
  <si>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</si>
  <si>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</si>
  <si>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</si>
  <si>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</si>
  <si>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</si>
  <si>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</si>
  <si>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</si>
  <si>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</si>
  <si>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</si>
  <si>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</si>
  <si>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产出数量指标1—民商事案件结案率</t>
  </si>
  <si>
    <t>&gt;=95%</t>
  </si>
  <si>
    <t>产出数量指标2—行政案件结案率</t>
  </si>
  <si>
    <t>产出数量指标3—刑事案件结案率</t>
  </si>
  <si>
    <t>&gt;=90%</t>
  </si>
  <si>
    <t>产出数量指标4—执行案件结案率</t>
  </si>
  <si>
    <t>产出数量指标5—装备购置工作完成率</t>
  </si>
  <si>
    <t>100%</t>
  </si>
  <si>
    <t>产出数量指标6—开展培训活动次数</t>
  </si>
  <si>
    <t>10次</t>
  </si>
  <si>
    <t xml:space="preserve">70次 </t>
  </si>
  <si>
    <t>偏差原因：本年度加大培训力度，参加的培训人数大于目标值的130%。
改进措施：下一年我院将根据往年培训情况及本年度工作计划合理设置目标值。</t>
  </si>
  <si>
    <t>产出数量指标7-开展法制宣传活动场次</t>
  </si>
  <si>
    <t>10场</t>
  </si>
  <si>
    <t>13场</t>
  </si>
  <si>
    <t>达到目标值。</t>
  </si>
  <si>
    <t>产出质量指标1—一审服判息诉率</t>
  </si>
  <si>
    <t>&gt;=98%</t>
  </si>
  <si>
    <t>产出质量指标2—巩固治装备质量验收合格</t>
  </si>
  <si>
    <t>产出质量指标3—培训考核通过率</t>
  </si>
  <si>
    <t>产出时效指标1—法定审限内结案率</t>
  </si>
  <si>
    <t>产出时效指标2—装备购置完成及时性</t>
  </si>
  <si>
    <t>及时</t>
  </si>
  <si>
    <t>产出时效指标3—培训活动开展及时性</t>
  </si>
  <si>
    <t>产出时效指标4-开展法律宣讲工作及时性</t>
  </si>
  <si>
    <t>产出成本指标—成本控制情况</t>
  </si>
  <si>
    <t>在预算范围内</t>
  </si>
  <si>
    <t>部门效果目标</t>
  </si>
  <si>
    <t>经济效益指标1—执行标的到位率</t>
  </si>
  <si>
    <t>&gt;=85%</t>
  </si>
  <si>
    <t>社会效益指标1-信访案件办结率</t>
  </si>
  <si>
    <t>社会效益指标2-一审案件陪审率</t>
  </si>
  <si>
    <t>社会影响</t>
  </si>
  <si>
    <t>单位获奖情况</t>
  </si>
  <si>
    <t>有</t>
  </si>
  <si>
    <t>违法违纪情况</t>
  </si>
  <si>
    <t>无</t>
  </si>
  <si>
    <t>能力建设</t>
  </si>
  <si>
    <t>长效管理</t>
  </si>
  <si>
    <t>中期规划建设完备程度</t>
  </si>
  <si>
    <t>完备</t>
  </si>
  <si>
    <t>人力资源建设</t>
  </si>
  <si>
    <t>人员培训机制完备性</t>
  </si>
  <si>
    <t>档案管理</t>
  </si>
  <si>
    <t>档案管理完备性</t>
  </si>
  <si>
    <t>服务对象满意度</t>
  </si>
  <si>
    <t>服务对象1的满意度</t>
  </si>
  <si>
    <t>社会公众满意度</t>
  </si>
  <si>
    <t>合    计</t>
  </si>
  <si>
    <t>合计</t>
  </si>
  <si>
    <t>注： 1.部门（单位）整体支出绩效自评采取打分评价形式，满分为100分，各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预算执行率10分、部门管理指标20分、履职效果指标50分、能力建设指标10分、服务对象满意度指标10分，二、三级指标权重分值由各部门根据指标重要程度、项目实施阶段等因素综合确定。</t>
  </si>
  <si>
    <t xml:space="preserve">     2.部门整体支出绩效自评结果，应根据部门本级和所属单位整体支出自评情况分析汇总形成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</si>
  <si>
    <t>2021年度省级部门预算支出项目绩效自评结果汇总表</t>
  </si>
  <si>
    <t>序号</t>
  </si>
  <si>
    <t>项目名称</t>
  </si>
  <si>
    <t>主管部门</t>
  </si>
  <si>
    <t>项目资金（万元）</t>
  </si>
  <si>
    <t>自评得分</t>
  </si>
  <si>
    <t>备注</t>
  </si>
  <si>
    <t>全年执行数（B）</t>
  </si>
  <si>
    <t>执行率
（B/A）</t>
  </si>
  <si>
    <t>小计</t>
  </si>
  <si>
    <t>当年财政拨款</t>
  </si>
  <si>
    <t>上年结转资金</t>
  </si>
  <si>
    <t>其他资金</t>
  </si>
  <si>
    <t>业务费</t>
  </si>
  <si>
    <t>法院“两庭建设”资金</t>
  </si>
  <si>
    <r>
      <rPr>
        <b/>
        <sz val="20"/>
        <color theme="1"/>
        <rFont val="宋体"/>
        <charset val="134"/>
      </rPr>
      <t>2021年</t>
    </r>
    <r>
      <rPr>
        <b/>
        <u/>
        <sz val="20"/>
        <color theme="1"/>
        <rFont val="宋体"/>
        <charset val="134"/>
      </rPr>
      <t xml:space="preserve">  武威市中级人民法院  </t>
    </r>
    <r>
      <rPr>
        <b/>
        <sz val="20"/>
        <color theme="1"/>
        <rFont val="宋体"/>
        <charset val="134"/>
      </rPr>
      <t>部门预算项目支出绩效自评表</t>
    </r>
  </si>
  <si>
    <t>实施单位</t>
  </si>
  <si>
    <t>全年预算数</t>
  </si>
  <si>
    <t>全年执行数</t>
  </si>
  <si>
    <t>执行率</t>
  </si>
  <si>
    <t>年度资金总额</t>
  </si>
  <si>
    <t>其中：当年财政拨款</t>
  </si>
  <si>
    <t xml:space="preserve">      上年结转资金</t>
  </si>
  <si>
    <t xml:space="preserve">  其他资金</t>
  </si>
  <si>
    <t>年度总体目标</t>
  </si>
  <si>
    <t>实际完成情况</t>
  </si>
  <si>
    <t>保障法院审判执行业务正常运转。提高审判办案质效，提高案件结案率、执行率。保障法院的重点工作，弥补公用经费的不足。</t>
  </si>
  <si>
    <t>本年度我院共受理各类案件3601件，案件结案率和审限内结案率均达到98.18%，进一步加强了我院的办案质效，满足了法院各项工作要求，为法院工作的正常开展提供了保障。</t>
  </si>
  <si>
    <t>绩效指标</t>
  </si>
  <si>
    <t>产出指标</t>
  </si>
  <si>
    <t>数量指标</t>
  </si>
  <si>
    <t>案件受理数（件）</t>
  </si>
  <si>
    <t>&gt;=3000</t>
  </si>
  <si>
    <t>3601件</t>
  </si>
  <si>
    <t>质量指标</t>
  </si>
  <si>
    <t>案件结案率（%）</t>
  </si>
  <si>
    <t>=90%</t>
  </si>
  <si>
    <t>时效指标</t>
  </si>
  <si>
    <t>审限内结案率（%）</t>
  </si>
  <si>
    <t>成本指标</t>
  </si>
  <si>
    <t>办案经费变动率</t>
  </si>
  <si>
    <t>&lt;=10%</t>
  </si>
  <si>
    <t>效益指标</t>
  </si>
  <si>
    <t>经济效益指标</t>
  </si>
  <si>
    <t>依法保护国有财产</t>
  </si>
  <si>
    <t>有限保护</t>
  </si>
  <si>
    <t>社会效益指标</t>
  </si>
  <si>
    <t>维护社会和谐稳定</t>
  </si>
  <si>
    <t>有效保护</t>
  </si>
  <si>
    <t>生态效益指标</t>
  </si>
  <si>
    <t>参加公益劳动次数</t>
  </si>
  <si>
    <t>5次</t>
  </si>
  <si>
    <t>75次</t>
  </si>
  <si>
    <t>偏差原因：我院积极响应全市创建文明城市号召开展十字路口协管交通、包抓所属片区环境卫生清扫、疫情防控志愿服务等公益活动，故本年度参加公益劳动次数相应增加。</t>
  </si>
  <si>
    <t>可持续影响指标</t>
  </si>
  <si>
    <t>对政策响应的及时性</t>
  </si>
  <si>
    <t>满意度指标</t>
  </si>
  <si>
    <t>编内人员满意度（%）</t>
  </si>
  <si>
    <t>&gt;=100%</t>
  </si>
  <si>
    <t>总分</t>
  </si>
  <si>
    <t>说明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</si>
  <si>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</si>
  <si>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</si>
  <si>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</si>
  <si>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t>2021年度省对市县转移支付绩效自评表</t>
  </si>
  <si>
    <t>转移支付名称</t>
  </si>
  <si>
    <t>省级主管部门</t>
  </si>
  <si>
    <t>其中：中央资金</t>
  </si>
  <si>
    <t xml:space="preserve">      省级资金</t>
  </si>
  <si>
    <t xml:space="preserve">      市县资金</t>
  </si>
  <si>
    <t xml:space="preserve">      其他资金</t>
  </si>
  <si>
    <t>保障新审判大楼的建设、装饰装修等保障新审判大楼的正常建设开支。</t>
  </si>
  <si>
    <t>办案经费控制情况</t>
  </si>
  <si>
    <t>控制良好</t>
  </si>
  <si>
    <t>有效提高</t>
  </si>
  <si>
    <t>对政策响应及时</t>
  </si>
  <si>
    <t>内部员工满意度</t>
  </si>
  <si>
    <t>2021年度省对市县转移支付绩效自评结果汇总表</t>
  </si>
  <si>
    <t>转移支付预算执行情况（万元）</t>
  </si>
  <si>
    <t>中央补助</t>
  </si>
  <si>
    <t>省级安排</t>
  </si>
  <si>
    <t>市县安排</t>
  </si>
  <si>
    <t>中央政法转移支付资金</t>
  </si>
  <si>
    <t>甘肃省高级人民法院</t>
  </si>
  <si>
    <t>保障法院依法履行审判执行职责的开展，办案差旅费、办案执法执勤用车运行维护费、司法警察专用设备购置、信息网络安全及软件购置更新等。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</si>
</sst>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4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10.5"/>
      <color theme="1"/>
      <name val="宋体"/>
      <charset val="134"/>
    </font>
    <font>
      <sz val="10.5"/>
      <name val="宋体"/>
      <charset val="134"/>
    </font>
    <font>
      <sz val="10.5"/>
      <color theme="1"/>
      <name val="宋体"/>
      <charset val="134"/>
      <scheme val="minor"/>
    </font>
    <font>
      <sz val="10.5"/>
      <color indexed="63"/>
      <name val="宋体"/>
      <charset val="134"/>
    </font>
    <font>
      <sz val="10.5"/>
      <color rgb="FF000000"/>
      <name val="宋体"/>
      <charset val="134"/>
      <scheme val="minor"/>
    </font>
    <font>
      <sz val="11"/>
      <color theme="1"/>
      <name val="黑体"/>
      <charset val="134"/>
    </font>
    <font>
      <b/>
      <sz val="20"/>
      <color theme="1"/>
      <name val="宋体"/>
      <charset val="134"/>
      <scheme val="minor"/>
    </font>
    <font>
      <b/>
      <sz val="10.5"/>
      <color theme="1"/>
      <name val="宋体"/>
      <charset val="134"/>
      <scheme val="minor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10.5"/>
      <color rgb="FF000000"/>
      <name val="宋体"/>
      <charset val="134"/>
    </font>
    <font>
      <sz val="10.5"/>
      <color rgb="FF000000"/>
      <name val="宋体"/>
      <charset val="134"/>
    </font>
    <font>
      <sz val="11"/>
      <color indexed="63"/>
      <name val="宋体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36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20"/>
      <color theme="1"/>
      <name val="宋体"/>
      <charset val="134"/>
    </font>
    <font>
      <b/>
      <u/>
      <sz val="20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5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9" borderId="21" applyNumberFormat="0" applyFont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3" fillId="13" borderId="24" applyNumberFormat="0" applyAlignment="0" applyProtection="0">
      <alignment vertical="center"/>
    </xf>
    <xf numFmtId="0" fontId="34" fillId="13" borderId="20" applyNumberFormat="0" applyAlignment="0" applyProtection="0">
      <alignment vertical="center"/>
    </xf>
    <xf numFmtId="0" fontId="35" fillId="14" borderId="25" applyNumberFormat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17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textRotation="255" wrapText="1"/>
    </xf>
    <xf numFmtId="0" fontId="2" fillId="0" borderId="6" xfId="0" applyFont="1" applyBorder="1" applyAlignment="1">
      <alignment horizontal="center" vertical="center" textRotation="255" wrapText="1"/>
    </xf>
    <xf numFmtId="0" fontId="4" fillId="0" borderId="5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3" borderId="1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textRotation="255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0" borderId="4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7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9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0" xfId="0" applyFont="1">
      <alignment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textRotation="255" wrapText="1"/>
    </xf>
    <xf numFmtId="0" fontId="4" fillId="0" borderId="6" xfId="0" applyFont="1" applyBorder="1" applyAlignment="1">
      <alignment horizontal="center" vertical="center" textRotation="255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textRotation="255" wrapText="1"/>
    </xf>
    <xf numFmtId="0" fontId="4" fillId="0" borderId="1" xfId="0" applyFont="1" applyFill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0" fillId="0" borderId="0" xfId="0" applyFont="1" applyFill="1" applyAlignment="1"/>
    <xf numFmtId="49" fontId="0" fillId="0" borderId="0" xfId="0" applyNumberFormat="1" applyFont="1" applyFill="1" applyBorder="1" applyAlignment="1">
      <alignment horizontal="left"/>
    </xf>
    <xf numFmtId="0" fontId="10" fillId="0" borderId="0" xfId="0" applyFont="1" applyFill="1" applyBorder="1" applyAlignment="1">
      <alignment vertical="center"/>
    </xf>
    <xf numFmtId="0" fontId="11" fillId="0" borderId="10" xfId="0" applyFont="1" applyFill="1" applyBorder="1" applyAlignment="1">
      <alignment horizontal="center" vertical="center" wrapText="1"/>
    </xf>
    <xf numFmtId="49" fontId="11" fillId="0" borderId="10" xfId="0" applyNumberFormat="1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49" fontId="12" fillId="0" borderId="11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10" fontId="13" fillId="0" borderId="3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5" xfId="0" applyNumberFormat="1" applyFont="1" applyFill="1" applyBorder="1" applyAlignment="1">
      <alignment horizontal="center" vertical="center" wrapText="1"/>
    </xf>
    <xf numFmtId="9" fontId="13" fillId="0" borderId="3" xfId="0" applyNumberFormat="1" applyFont="1" applyFill="1" applyBorder="1" applyAlignment="1">
      <alignment horizontal="center" vertical="center" wrapText="1"/>
    </xf>
    <xf numFmtId="9" fontId="13" fillId="0" borderId="4" xfId="0" applyNumberFormat="1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9" fontId="5" fillId="2" borderId="1" xfId="0" applyNumberFormat="1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10" fontId="15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49" fontId="13" fillId="3" borderId="1" xfId="0" applyNumberFormat="1" applyFont="1" applyFill="1" applyBorder="1" applyAlignment="1">
      <alignment horizontal="center" vertical="center" wrapText="1"/>
    </xf>
    <xf numFmtId="9" fontId="13" fillId="3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9" fontId="13" fillId="0" borderId="1" xfId="0" applyNumberFormat="1" applyFont="1" applyFill="1" applyBorder="1" applyAlignment="1">
      <alignment horizontal="center" vertical="center" wrapText="1"/>
    </xf>
    <xf numFmtId="9" fontId="15" fillId="0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left" vertical="center" wrapText="1"/>
    </xf>
    <xf numFmtId="0" fontId="13" fillId="0" borderId="4" xfId="0" applyNumberFormat="1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left" vertical="center" wrapText="1"/>
    </xf>
    <xf numFmtId="0" fontId="13" fillId="0" borderId="10" xfId="0" applyFont="1" applyFill="1" applyBorder="1" applyAlignment="1">
      <alignment horizontal="left" vertical="center" wrapText="1"/>
    </xf>
    <xf numFmtId="49" fontId="13" fillId="0" borderId="10" xfId="0" applyNumberFormat="1" applyFont="1" applyFill="1" applyBorder="1" applyAlignment="1">
      <alignment horizontal="left" vertical="center" wrapText="1"/>
    </xf>
    <xf numFmtId="0" fontId="13" fillId="0" borderId="0" xfId="0" applyFont="1" applyFill="1" applyAlignment="1">
      <alignment horizontal="left" vertical="center" wrapText="1"/>
    </xf>
    <xf numFmtId="49" fontId="13" fillId="0" borderId="0" xfId="0" applyNumberFormat="1" applyFont="1" applyFill="1" applyAlignment="1">
      <alignment horizontal="left" vertical="center" wrapText="1"/>
    </xf>
    <xf numFmtId="0" fontId="12" fillId="0" borderId="4" xfId="0" applyFont="1" applyFill="1" applyBorder="1" applyAlignment="1">
      <alignment horizontal="center" vertical="center"/>
    </xf>
    <xf numFmtId="177" fontId="13" fillId="0" borderId="4" xfId="0" applyNumberFormat="1" applyFont="1" applyFill="1" applyBorder="1" applyAlignment="1">
      <alignment horizontal="center" vertical="center"/>
    </xf>
    <xf numFmtId="177" fontId="0" fillId="0" borderId="0" xfId="0" applyNumberFormat="1" applyFont="1" applyFill="1" applyBorder="1" applyAlignment="1"/>
    <xf numFmtId="9" fontId="13" fillId="0" borderId="1" xfId="0" applyNumberFormat="1" applyFont="1" applyFill="1" applyBorder="1" applyAlignment="1">
      <alignment vertical="center" wrapText="1"/>
    </xf>
    <xf numFmtId="0" fontId="0" fillId="0" borderId="0" xfId="0" applyFont="1" applyFill="1" applyBorder="1" applyAlignment="1">
      <alignment wrapText="1"/>
    </xf>
    <xf numFmtId="9" fontId="13" fillId="0" borderId="1" xfId="0" applyNumberFormat="1" applyFont="1" applyFill="1" applyBorder="1" applyAlignment="1">
      <alignment horizontal="left" vertical="center" wrapText="1"/>
    </xf>
    <xf numFmtId="10" fontId="0" fillId="0" borderId="0" xfId="0" applyNumberFormat="1" applyFont="1" applyFill="1" applyBorder="1" applyAlignment="1"/>
    <xf numFmtId="0" fontId="14" fillId="0" borderId="1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13" fillId="0" borderId="19" xfId="0" applyFont="1" applyFill="1" applyBorder="1" applyAlignment="1">
      <alignment horizontal="left" vertical="center" wrapText="1"/>
    </xf>
    <xf numFmtId="0" fontId="16" fillId="0" borderId="0" xfId="0" applyFont="1">
      <alignment vertical="center"/>
    </xf>
    <xf numFmtId="0" fontId="0" fillId="0" borderId="0" xfId="0" applyBorder="1">
      <alignment vertical="center"/>
    </xf>
    <xf numFmtId="0" fontId="8" fillId="0" borderId="0" xfId="0" applyFont="1" applyBorder="1" applyAlignment="1">
      <alignment horizontal="center" vertical="center"/>
    </xf>
    <xf numFmtId="0" fontId="17" fillId="0" borderId="0" xfId="0" applyFont="1" applyBorder="1">
      <alignment vertical="center"/>
    </xf>
    <xf numFmtId="0" fontId="16" fillId="0" borderId="0" xfId="0" applyFont="1" applyBorder="1">
      <alignment vertic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Fill="1" applyAlignment="1">
      <alignment horizontal="left" vertical="center" wrapText="1"/>
    </xf>
    <xf numFmtId="0" fontId="20" fillId="0" borderId="0" xfId="0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"/>
  <sheetViews>
    <sheetView topLeftCell="A5" workbookViewId="0">
      <selection activeCell="A4" sqref="A4"/>
    </sheetView>
  </sheetViews>
  <sheetFormatPr defaultColWidth="9" defaultRowHeight="14" outlineLevelRow="5"/>
  <cols>
    <col min="1" max="1" width="159.127272727273" customWidth="1"/>
  </cols>
  <sheetData>
    <row r="1" ht="149.25" customHeight="1" spans="1:1">
      <c r="A1" s="171" t="s">
        <v>0</v>
      </c>
    </row>
    <row r="2" ht="51" customHeight="1" spans="1:1">
      <c r="A2" s="172"/>
    </row>
    <row r="3" ht="51" customHeight="1" spans="1:1">
      <c r="A3" s="172"/>
    </row>
    <row r="4" ht="51" customHeight="1" spans="1:1">
      <c r="A4" s="173" t="s">
        <v>1</v>
      </c>
    </row>
    <row r="5" ht="51" customHeight="1" spans="1:1">
      <c r="A5" s="174" t="s">
        <v>2</v>
      </c>
    </row>
    <row r="6" ht="51" customHeight="1" spans="1:1">
      <c r="A6" s="175" t="s">
        <v>3</v>
      </c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2"/>
  <sheetViews>
    <sheetView workbookViewId="0">
      <selection activeCell="A9" sqref="A9"/>
    </sheetView>
  </sheetViews>
  <sheetFormatPr defaultColWidth="9" defaultRowHeight="14"/>
  <cols>
    <col min="1" max="1" width="81.6272727272727" customWidth="1"/>
  </cols>
  <sheetData>
    <row r="1" spans="1:1">
      <c r="A1" s="167"/>
    </row>
    <row r="2" ht="40.5" customHeight="1" spans="1:1">
      <c r="A2" s="168" t="s">
        <v>4</v>
      </c>
    </row>
    <row r="3" ht="19.5" customHeight="1" spans="1:1">
      <c r="A3" s="167"/>
    </row>
    <row r="4" s="166" customFormat="1" ht="30.75" customHeight="1" spans="1:1">
      <c r="A4" s="169" t="s">
        <v>5</v>
      </c>
    </row>
    <row r="5" s="166" customFormat="1" ht="30.75" customHeight="1" spans="1:1">
      <c r="A5" s="169" t="s">
        <v>6</v>
      </c>
    </row>
    <row r="6" s="166" customFormat="1" ht="30.75" customHeight="1" spans="1:1">
      <c r="A6" s="169" t="s">
        <v>7</v>
      </c>
    </row>
    <row r="7" s="166" customFormat="1" ht="30.75" customHeight="1" spans="1:1">
      <c r="A7" s="170" t="s">
        <v>8</v>
      </c>
    </row>
    <row r="8" s="166" customFormat="1" ht="30.75" customHeight="1" spans="1:1">
      <c r="A8" s="170" t="s">
        <v>9</v>
      </c>
    </row>
    <row r="9" s="166" customFormat="1" ht="30.75" customHeight="1" spans="1:1">
      <c r="A9" s="169" t="s">
        <v>10</v>
      </c>
    </row>
    <row r="10" s="166" customFormat="1" ht="30.75" customHeight="1" spans="1:1">
      <c r="A10" s="170" t="s">
        <v>11</v>
      </c>
    </row>
    <row r="11" spans="1:1">
      <c r="A11" s="167"/>
    </row>
    <row r="12" spans="1:1">
      <c r="A12" s="167"/>
    </row>
  </sheetData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54"/>
  <sheetViews>
    <sheetView zoomScale="145" zoomScaleNormal="145" workbookViewId="0">
      <selection activeCell="E9" sqref="E9:I9"/>
    </sheetView>
  </sheetViews>
  <sheetFormatPr defaultColWidth="11" defaultRowHeight="15"/>
  <cols>
    <col min="1" max="1" width="13.7545454545455" style="81" customWidth="1"/>
    <col min="2" max="2" width="18.3727272727273" style="81" customWidth="1"/>
    <col min="3" max="3" width="17.6272727272727" style="81" customWidth="1"/>
    <col min="4" max="4" width="36.3727272727273" style="81" customWidth="1"/>
    <col min="5" max="5" width="15.3727272727273" style="83" customWidth="1"/>
    <col min="6" max="6" width="10.7545454545455" style="81" customWidth="1"/>
    <col min="7" max="7" width="7.75454545454545" style="81" customWidth="1"/>
    <col min="8" max="8" width="7.5" style="81" customWidth="1"/>
    <col min="9" max="9" width="28" style="81" customWidth="1"/>
    <col min="10" max="10" width="12.2545454545455" style="81" customWidth="1"/>
    <col min="11" max="12" width="12.6272727272727" style="81"/>
    <col min="13" max="16378" width="11" style="81"/>
    <col min="16379" max="16384" width="11" style="84"/>
  </cols>
  <sheetData>
    <row r="1" s="81" customFormat="1" ht="64.5" customHeight="1" spans="1:9">
      <c r="A1" s="85" t="s">
        <v>12</v>
      </c>
      <c r="B1" s="85"/>
      <c r="C1" s="85"/>
      <c r="D1" s="85"/>
      <c r="E1" s="86"/>
      <c r="F1" s="85"/>
      <c r="G1" s="85"/>
      <c r="H1" s="85"/>
      <c r="I1" s="85"/>
    </row>
    <row r="2" s="81" customFormat="1" ht="30" customHeight="1" spans="1:9">
      <c r="A2" s="87" t="s">
        <v>13</v>
      </c>
      <c r="B2" s="88" t="s">
        <v>14</v>
      </c>
      <c r="C2" s="89"/>
      <c r="D2" s="89"/>
      <c r="E2" s="90"/>
      <c r="F2" s="89"/>
      <c r="G2" s="89"/>
      <c r="H2" s="89"/>
      <c r="I2" s="102"/>
    </row>
    <row r="3" s="81" customFormat="1" ht="36.95" customHeight="1" spans="1:9">
      <c r="A3" s="91" t="s">
        <v>15</v>
      </c>
      <c r="B3" s="92"/>
      <c r="C3" s="92" t="s">
        <v>16</v>
      </c>
      <c r="D3" s="93" t="s">
        <v>17</v>
      </c>
      <c r="E3" s="94" t="s">
        <v>18</v>
      </c>
      <c r="F3" s="95" t="s">
        <v>19</v>
      </c>
      <c r="G3" s="96"/>
      <c r="H3" s="97" t="s">
        <v>20</v>
      </c>
      <c r="I3" s="156" t="s">
        <v>21</v>
      </c>
    </row>
    <row r="4" s="81" customFormat="1" ht="20.1" customHeight="1" spans="1:10">
      <c r="A4" s="98"/>
      <c r="B4" s="99" t="s">
        <v>22</v>
      </c>
      <c r="C4" s="100">
        <f>C5+C6</f>
        <v>6237.34</v>
      </c>
      <c r="D4" s="100">
        <f>D5+D6</f>
        <v>7541.38</v>
      </c>
      <c r="E4" s="100">
        <v>5146.47</v>
      </c>
      <c r="F4" s="101">
        <f t="shared" ref="F4:F6" si="0">E4/D4</f>
        <v>0.682430801789593</v>
      </c>
      <c r="G4" s="102"/>
      <c r="H4" s="103">
        <v>10</v>
      </c>
      <c r="I4" s="157">
        <f>H4*F4</f>
        <v>6.82430801789593</v>
      </c>
      <c r="J4" s="158"/>
    </row>
    <row r="5" s="81" customFormat="1" ht="20.1" customHeight="1" spans="1:9">
      <c r="A5" s="98"/>
      <c r="B5" s="104" t="s">
        <v>23</v>
      </c>
      <c r="C5" s="105">
        <v>2471.34</v>
      </c>
      <c r="D5" s="105">
        <v>2771.41</v>
      </c>
      <c r="E5" s="106">
        <v>2771.41</v>
      </c>
      <c r="F5" s="107">
        <f t="shared" si="0"/>
        <v>1</v>
      </c>
      <c r="G5" s="108"/>
      <c r="H5" s="103" t="s">
        <v>24</v>
      </c>
      <c r="I5" s="103" t="s">
        <v>24</v>
      </c>
    </row>
    <row r="6" s="81" customFormat="1" ht="20.1" customHeight="1" spans="1:9">
      <c r="A6" s="109"/>
      <c r="B6" s="104" t="s">
        <v>25</v>
      </c>
      <c r="C6" s="105">
        <v>3766</v>
      </c>
      <c r="D6" s="105">
        <v>4769.97</v>
      </c>
      <c r="E6" s="106">
        <v>2375.06</v>
      </c>
      <c r="F6" s="101">
        <f t="shared" si="0"/>
        <v>0.497919274125414</v>
      </c>
      <c r="G6" s="102"/>
      <c r="H6" s="103" t="s">
        <v>24</v>
      </c>
      <c r="I6" s="103" t="s">
        <v>24</v>
      </c>
    </row>
    <row r="7" s="81" customFormat="1" ht="23.25" customHeight="1" spans="1:9">
      <c r="A7" s="92" t="s">
        <v>26</v>
      </c>
      <c r="B7" s="110" t="s">
        <v>27</v>
      </c>
      <c r="C7" s="91"/>
      <c r="D7" s="91"/>
      <c r="E7" s="111" t="s">
        <v>28</v>
      </c>
      <c r="F7" s="92"/>
      <c r="G7" s="92"/>
      <c r="H7" s="92"/>
      <c r="I7" s="92"/>
    </row>
    <row r="8" s="81" customFormat="1" ht="66" customHeight="1" spans="1:9">
      <c r="A8" s="92"/>
      <c r="B8" s="112" t="s">
        <v>29</v>
      </c>
      <c r="C8" s="104"/>
      <c r="D8" s="104"/>
      <c r="E8" s="113" t="s">
        <v>30</v>
      </c>
      <c r="F8" s="113"/>
      <c r="G8" s="113"/>
      <c r="H8" s="113"/>
      <c r="I8" s="112"/>
    </row>
    <row r="9" s="81" customFormat="1" ht="71.1" customHeight="1" spans="1:9">
      <c r="A9" s="92"/>
      <c r="B9" s="112" t="s">
        <v>31</v>
      </c>
      <c r="C9" s="104"/>
      <c r="D9" s="104"/>
      <c r="E9" s="113" t="s">
        <v>32</v>
      </c>
      <c r="F9" s="113"/>
      <c r="G9" s="113"/>
      <c r="H9" s="113"/>
      <c r="I9" s="112"/>
    </row>
    <row r="10" s="81" customFormat="1" ht="63" customHeight="1" spans="1:9">
      <c r="A10" s="92"/>
      <c r="B10" s="112" t="s">
        <v>33</v>
      </c>
      <c r="C10" s="104"/>
      <c r="D10" s="104"/>
      <c r="E10" s="113" t="s">
        <v>34</v>
      </c>
      <c r="F10" s="113"/>
      <c r="G10" s="113"/>
      <c r="H10" s="113"/>
      <c r="I10" s="112"/>
    </row>
    <row r="11" s="81" customFormat="1" ht="20.1" customHeight="1" spans="1:9">
      <c r="A11" s="100" t="s">
        <v>35</v>
      </c>
      <c r="B11" s="93" t="s">
        <v>36</v>
      </c>
      <c r="C11" s="114" t="s">
        <v>37</v>
      </c>
      <c r="D11" s="115" t="s">
        <v>38</v>
      </c>
      <c r="E11" s="111" t="s">
        <v>39</v>
      </c>
      <c r="F11" s="92" t="s">
        <v>40</v>
      </c>
      <c r="G11" s="92" t="s">
        <v>20</v>
      </c>
      <c r="H11" s="92" t="s">
        <v>21</v>
      </c>
      <c r="I11" s="92" t="s">
        <v>41</v>
      </c>
    </row>
    <row r="12" s="81" customFormat="1" ht="20.1" customHeight="1" spans="1:9">
      <c r="A12" s="100"/>
      <c r="B12" s="102" t="s">
        <v>42</v>
      </c>
      <c r="C12" s="116" t="s">
        <v>43</v>
      </c>
      <c r="D12" s="117" t="s">
        <v>44</v>
      </c>
      <c r="E12" s="22" t="s">
        <v>45</v>
      </c>
      <c r="F12" s="118">
        <v>1</v>
      </c>
      <c r="G12" s="22">
        <v>2</v>
      </c>
      <c r="H12" s="119">
        <v>2</v>
      </c>
      <c r="I12" s="159"/>
    </row>
    <row r="13" s="81" customFormat="1" ht="125" customHeight="1" spans="1:10">
      <c r="A13" s="100"/>
      <c r="B13" s="102"/>
      <c r="C13" s="120"/>
      <c r="D13" s="117" t="s">
        <v>46</v>
      </c>
      <c r="E13" s="121" t="s">
        <v>45</v>
      </c>
      <c r="F13" s="122">
        <v>0.4979</v>
      </c>
      <c r="G13" s="22">
        <v>2</v>
      </c>
      <c r="H13" s="123">
        <v>1</v>
      </c>
      <c r="I13" s="159" t="s">
        <v>47</v>
      </c>
      <c r="J13" s="160"/>
    </row>
    <row r="14" s="81" customFormat="1" ht="20.1" customHeight="1" spans="1:12">
      <c r="A14" s="100"/>
      <c r="B14" s="102"/>
      <c r="C14" s="120"/>
      <c r="D14" s="117" t="s">
        <v>48</v>
      </c>
      <c r="E14" s="22" t="s">
        <v>49</v>
      </c>
      <c r="F14" s="122">
        <v>0.2386</v>
      </c>
      <c r="G14" s="18">
        <v>2</v>
      </c>
      <c r="H14" s="123">
        <v>0.48</v>
      </c>
      <c r="I14" s="161" t="s">
        <v>50</v>
      </c>
      <c r="L14" s="162"/>
    </row>
    <row r="15" s="81" customFormat="1" ht="123" customHeight="1" spans="1:9">
      <c r="A15" s="100"/>
      <c r="B15" s="102"/>
      <c r="C15" s="124"/>
      <c r="D15" s="117" t="s">
        <v>51</v>
      </c>
      <c r="E15" s="22" t="s">
        <v>52</v>
      </c>
      <c r="F15" s="122">
        <v>24.117</v>
      </c>
      <c r="G15" s="18">
        <v>2</v>
      </c>
      <c r="H15" s="18">
        <v>0</v>
      </c>
      <c r="I15" s="159" t="s">
        <v>47</v>
      </c>
    </row>
    <row r="16" s="81" customFormat="1" ht="20.1" customHeight="1" spans="1:9">
      <c r="A16" s="100"/>
      <c r="B16" s="102"/>
      <c r="C16" s="125" t="s">
        <v>53</v>
      </c>
      <c r="D16" s="117" t="s">
        <v>54</v>
      </c>
      <c r="E16" s="22" t="s">
        <v>55</v>
      </c>
      <c r="F16" s="126">
        <v>1</v>
      </c>
      <c r="G16" s="22">
        <v>2</v>
      </c>
      <c r="H16" s="22">
        <v>2</v>
      </c>
      <c r="I16" s="99"/>
    </row>
    <row r="17" s="81" customFormat="1" ht="20.1" customHeight="1" spans="1:9">
      <c r="A17" s="100"/>
      <c r="B17" s="102"/>
      <c r="C17" s="124"/>
      <c r="D17" s="117" t="s">
        <v>56</v>
      </c>
      <c r="E17" s="22" t="s">
        <v>57</v>
      </c>
      <c r="F17" s="126">
        <v>1</v>
      </c>
      <c r="G17" s="22">
        <v>2</v>
      </c>
      <c r="H17" s="22">
        <v>2</v>
      </c>
      <c r="I17" s="99"/>
    </row>
    <row r="18" s="81" customFormat="1" ht="20.1" customHeight="1" spans="1:10">
      <c r="A18" s="100"/>
      <c r="B18" s="102"/>
      <c r="C18" s="127" t="s">
        <v>58</v>
      </c>
      <c r="D18" s="117" t="s">
        <v>59</v>
      </c>
      <c r="E18" s="22" t="s">
        <v>57</v>
      </c>
      <c r="F18" s="126">
        <v>1</v>
      </c>
      <c r="G18" s="22">
        <v>2</v>
      </c>
      <c r="H18" s="22">
        <v>2</v>
      </c>
      <c r="I18" s="99"/>
      <c r="J18" s="162"/>
    </row>
    <row r="19" s="81" customFormat="1" ht="20.1" customHeight="1" spans="1:9">
      <c r="A19" s="100"/>
      <c r="B19" s="102"/>
      <c r="C19" s="89" t="s">
        <v>60</v>
      </c>
      <c r="D19" s="117" t="s">
        <v>61</v>
      </c>
      <c r="E19" s="22" t="s">
        <v>57</v>
      </c>
      <c r="F19" s="126">
        <v>1</v>
      </c>
      <c r="G19" s="22">
        <v>2</v>
      </c>
      <c r="H19" s="22">
        <v>2</v>
      </c>
      <c r="I19" s="99"/>
    </row>
    <row r="20" s="81" customFormat="1" ht="20.1" customHeight="1" spans="1:9">
      <c r="A20" s="100"/>
      <c r="B20" s="102"/>
      <c r="C20" s="89" t="s">
        <v>62</v>
      </c>
      <c r="D20" s="117" t="s">
        <v>63</v>
      </c>
      <c r="E20" s="22" t="s">
        <v>49</v>
      </c>
      <c r="F20" s="122">
        <v>0.8992</v>
      </c>
      <c r="G20" s="18">
        <v>2</v>
      </c>
      <c r="H20" s="18">
        <v>1.8</v>
      </c>
      <c r="I20" s="159" t="s">
        <v>50</v>
      </c>
    </row>
    <row r="21" s="81" customFormat="1" ht="20.1" customHeight="1" spans="1:9">
      <c r="A21" s="100"/>
      <c r="B21" s="102"/>
      <c r="C21" s="89" t="s">
        <v>64</v>
      </c>
      <c r="D21" s="117" t="s">
        <v>65</v>
      </c>
      <c r="E21" s="22" t="s">
        <v>55</v>
      </c>
      <c r="F21" s="126">
        <v>1</v>
      </c>
      <c r="G21" s="22">
        <v>2</v>
      </c>
      <c r="H21" s="119">
        <v>2</v>
      </c>
      <c r="I21" s="99"/>
    </row>
    <row r="22" s="81" customFormat="1" ht="20.1" customHeight="1" spans="1:10">
      <c r="A22" s="100"/>
      <c r="B22" s="128" t="s">
        <v>66</v>
      </c>
      <c r="C22" s="100" t="s">
        <v>67</v>
      </c>
      <c r="D22" s="129" t="s">
        <v>68</v>
      </c>
      <c r="E22" s="130" t="s">
        <v>69</v>
      </c>
      <c r="F22" s="131">
        <v>0.9498</v>
      </c>
      <c r="G22" s="132">
        <v>3</v>
      </c>
      <c r="H22" s="132">
        <v>3</v>
      </c>
      <c r="I22" s="99"/>
      <c r="J22" s="82"/>
    </row>
    <row r="23" s="81" customFormat="1" ht="20.1" customHeight="1" spans="1:10">
      <c r="A23" s="100"/>
      <c r="B23" s="133"/>
      <c r="C23" s="100"/>
      <c r="D23" s="104" t="s">
        <v>70</v>
      </c>
      <c r="E23" s="131" t="s">
        <v>69</v>
      </c>
      <c r="F23" s="131">
        <v>0.9326</v>
      </c>
      <c r="G23" s="132">
        <v>3</v>
      </c>
      <c r="H23" s="132">
        <v>3</v>
      </c>
      <c r="I23" s="99"/>
      <c r="J23" s="82"/>
    </row>
    <row r="24" s="81" customFormat="1" ht="20.1" customHeight="1" spans="1:10">
      <c r="A24" s="100"/>
      <c r="B24" s="133"/>
      <c r="C24" s="100"/>
      <c r="D24" s="104" t="s">
        <v>71</v>
      </c>
      <c r="E24" s="131" t="s">
        <v>72</v>
      </c>
      <c r="F24" s="131">
        <v>0.9126</v>
      </c>
      <c r="G24" s="132">
        <v>3</v>
      </c>
      <c r="H24" s="132">
        <v>3</v>
      </c>
      <c r="I24" s="99"/>
      <c r="J24" s="82"/>
    </row>
    <row r="25" s="81" customFormat="1" ht="20.1" customHeight="1" spans="1:9">
      <c r="A25" s="100"/>
      <c r="B25" s="133"/>
      <c r="C25" s="100"/>
      <c r="D25" s="104" t="s">
        <v>73</v>
      </c>
      <c r="E25" s="131" t="s">
        <v>72</v>
      </c>
      <c r="F25" s="131">
        <v>0.8926</v>
      </c>
      <c r="G25" s="132">
        <v>3</v>
      </c>
      <c r="H25" s="132">
        <v>3</v>
      </c>
      <c r="I25" s="99"/>
    </row>
    <row r="26" s="81" customFormat="1" ht="20.1" customHeight="1" spans="1:9">
      <c r="A26" s="100"/>
      <c r="B26" s="133"/>
      <c r="C26" s="100"/>
      <c r="D26" s="104" t="s">
        <v>74</v>
      </c>
      <c r="E26" s="134" t="s">
        <v>75</v>
      </c>
      <c r="F26" s="135">
        <v>1</v>
      </c>
      <c r="G26" s="132">
        <v>2</v>
      </c>
      <c r="H26" s="132">
        <v>2</v>
      </c>
      <c r="I26" s="99"/>
    </row>
    <row r="27" s="81" customFormat="1" ht="102" customHeight="1" spans="1:9">
      <c r="A27" s="100"/>
      <c r="B27" s="133"/>
      <c r="C27" s="100"/>
      <c r="D27" s="104" t="s">
        <v>76</v>
      </c>
      <c r="E27" s="136" t="s">
        <v>77</v>
      </c>
      <c r="F27" s="137" t="s">
        <v>78</v>
      </c>
      <c r="G27" s="132">
        <v>1</v>
      </c>
      <c r="H27" s="138">
        <v>0.07</v>
      </c>
      <c r="I27" s="163" t="s">
        <v>79</v>
      </c>
    </row>
    <row r="28" s="81" customFormat="1" ht="20" customHeight="1" spans="1:9">
      <c r="A28" s="100"/>
      <c r="B28" s="133"/>
      <c r="C28" s="100"/>
      <c r="D28" s="104" t="s">
        <v>80</v>
      </c>
      <c r="E28" s="136" t="s">
        <v>81</v>
      </c>
      <c r="F28" s="137" t="s">
        <v>82</v>
      </c>
      <c r="G28" s="132">
        <v>1</v>
      </c>
      <c r="H28" s="138">
        <v>0.01</v>
      </c>
      <c r="I28" s="163" t="s">
        <v>83</v>
      </c>
    </row>
    <row r="29" s="81" customFormat="1" ht="20.1" customHeight="1" spans="1:10">
      <c r="A29" s="100"/>
      <c r="B29" s="133"/>
      <c r="C29" s="100"/>
      <c r="D29" s="104" t="s">
        <v>84</v>
      </c>
      <c r="E29" s="136" t="s">
        <v>85</v>
      </c>
      <c r="F29" s="131">
        <v>0.9755</v>
      </c>
      <c r="G29" s="132">
        <v>4</v>
      </c>
      <c r="H29" s="132">
        <v>4</v>
      </c>
      <c r="I29" s="99"/>
      <c r="J29" s="82"/>
    </row>
    <row r="30" s="81" customFormat="1" ht="20.1" customHeight="1" spans="1:10">
      <c r="A30" s="100"/>
      <c r="B30" s="133"/>
      <c r="C30" s="100"/>
      <c r="D30" s="104" t="s">
        <v>86</v>
      </c>
      <c r="E30" s="137" t="s">
        <v>75</v>
      </c>
      <c r="F30" s="139">
        <v>1</v>
      </c>
      <c r="G30" s="132">
        <v>2</v>
      </c>
      <c r="H30" s="132">
        <v>2</v>
      </c>
      <c r="I30" s="99"/>
      <c r="J30" s="82"/>
    </row>
    <row r="31" s="81" customFormat="1" ht="20.1" customHeight="1" spans="1:10">
      <c r="A31" s="100"/>
      <c r="B31" s="133"/>
      <c r="C31" s="100"/>
      <c r="D31" s="104" t="s">
        <v>87</v>
      </c>
      <c r="E31" s="137" t="s">
        <v>75</v>
      </c>
      <c r="F31" s="139">
        <v>1</v>
      </c>
      <c r="G31" s="132">
        <v>2</v>
      </c>
      <c r="H31" s="132">
        <v>2</v>
      </c>
      <c r="I31" s="99"/>
      <c r="J31" s="82"/>
    </row>
    <row r="32" s="81" customFormat="1" ht="20.1" customHeight="1" spans="1:10">
      <c r="A32" s="100"/>
      <c r="B32" s="133"/>
      <c r="C32" s="100"/>
      <c r="D32" s="104" t="s">
        <v>88</v>
      </c>
      <c r="E32" s="136" t="s">
        <v>69</v>
      </c>
      <c r="F32" s="131">
        <v>0.9818</v>
      </c>
      <c r="G32" s="132">
        <v>5</v>
      </c>
      <c r="H32" s="132">
        <v>5</v>
      </c>
      <c r="I32" s="99"/>
      <c r="J32" s="82"/>
    </row>
    <row r="33" s="81" customFormat="1" ht="20.1" customHeight="1" spans="1:10">
      <c r="A33" s="100"/>
      <c r="B33" s="133"/>
      <c r="C33" s="100"/>
      <c r="D33" s="104" t="s">
        <v>89</v>
      </c>
      <c r="E33" s="130" t="s">
        <v>90</v>
      </c>
      <c r="F33" s="140">
        <v>1</v>
      </c>
      <c r="G33" s="132">
        <v>1</v>
      </c>
      <c r="H33" s="132">
        <v>1</v>
      </c>
      <c r="I33" s="99"/>
      <c r="J33" s="82"/>
    </row>
    <row r="34" s="81" customFormat="1" ht="20.1" customHeight="1" spans="1:10">
      <c r="A34" s="100"/>
      <c r="B34" s="133"/>
      <c r="C34" s="100"/>
      <c r="D34" s="104" t="s">
        <v>91</v>
      </c>
      <c r="E34" s="130" t="s">
        <v>90</v>
      </c>
      <c r="F34" s="140">
        <v>1</v>
      </c>
      <c r="G34" s="132">
        <v>1</v>
      </c>
      <c r="H34" s="132">
        <v>1</v>
      </c>
      <c r="I34" s="99"/>
      <c r="J34" s="82"/>
    </row>
    <row r="35" s="81" customFormat="1" ht="20.1" customHeight="1" spans="1:10">
      <c r="A35" s="100"/>
      <c r="B35" s="133"/>
      <c r="C35" s="100"/>
      <c r="D35" s="104" t="s">
        <v>92</v>
      </c>
      <c r="E35" s="130" t="s">
        <v>90</v>
      </c>
      <c r="F35" s="140">
        <v>1</v>
      </c>
      <c r="G35" s="132">
        <v>1</v>
      </c>
      <c r="H35" s="132">
        <v>1</v>
      </c>
      <c r="I35" s="99"/>
      <c r="J35" s="82"/>
    </row>
    <row r="36" s="81" customFormat="1" ht="20.1" customHeight="1" spans="1:10">
      <c r="A36" s="100"/>
      <c r="B36" s="133"/>
      <c r="C36" s="100"/>
      <c r="D36" s="104" t="s">
        <v>93</v>
      </c>
      <c r="E36" s="134" t="s">
        <v>94</v>
      </c>
      <c r="F36" s="139">
        <v>1</v>
      </c>
      <c r="G36" s="132">
        <v>4</v>
      </c>
      <c r="H36" s="132">
        <v>4</v>
      </c>
      <c r="I36" s="99"/>
      <c r="J36" s="82"/>
    </row>
    <row r="37" s="81" customFormat="1" ht="20.1" customHeight="1" spans="1:10">
      <c r="A37" s="100"/>
      <c r="B37" s="133"/>
      <c r="C37" s="100" t="s">
        <v>95</v>
      </c>
      <c r="D37" s="104" t="s">
        <v>96</v>
      </c>
      <c r="E37" s="140" t="s">
        <v>97</v>
      </c>
      <c r="F37" s="131">
        <v>0.8356</v>
      </c>
      <c r="G37" s="132">
        <v>4</v>
      </c>
      <c r="H37" s="132">
        <v>4</v>
      </c>
      <c r="I37" s="99"/>
      <c r="J37" s="164"/>
    </row>
    <row r="38" s="81" customFormat="1" ht="20.1" customHeight="1" spans="1:10">
      <c r="A38" s="100"/>
      <c r="B38" s="133"/>
      <c r="C38" s="100"/>
      <c r="D38" s="104" t="s">
        <v>98</v>
      </c>
      <c r="E38" s="130" t="s">
        <v>45</v>
      </c>
      <c r="F38" s="140">
        <v>1</v>
      </c>
      <c r="G38" s="132">
        <v>3</v>
      </c>
      <c r="H38" s="132">
        <v>3</v>
      </c>
      <c r="I38" s="99"/>
      <c r="J38" s="164"/>
    </row>
    <row r="39" s="81" customFormat="1" ht="20.1" customHeight="1" spans="1:10">
      <c r="A39" s="100"/>
      <c r="B39" s="133"/>
      <c r="C39" s="100"/>
      <c r="D39" s="104" t="s">
        <v>99</v>
      </c>
      <c r="E39" s="130" t="s">
        <v>85</v>
      </c>
      <c r="F39" s="140">
        <v>1</v>
      </c>
      <c r="G39" s="132">
        <v>3</v>
      </c>
      <c r="H39" s="132">
        <v>3</v>
      </c>
      <c r="I39" s="99"/>
      <c r="J39" s="164"/>
    </row>
    <row r="40" s="81" customFormat="1" ht="20.1" customHeight="1" spans="1:9">
      <c r="A40" s="100"/>
      <c r="B40" s="133"/>
      <c r="C40" s="105" t="s">
        <v>100</v>
      </c>
      <c r="D40" s="141" t="s">
        <v>101</v>
      </c>
      <c r="E40" s="137" t="s">
        <v>102</v>
      </c>
      <c r="F40" s="139">
        <v>1</v>
      </c>
      <c r="G40" s="132">
        <v>2</v>
      </c>
      <c r="H40" s="132">
        <v>2</v>
      </c>
      <c r="I40" s="99"/>
    </row>
    <row r="41" s="81" customFormat="1" ht="20.1" customHeight="1" spans="1:9">
      <c r="A41" s="100"/>
      <c r="B41" s="142"/>
      <c r="C41" s="143"/>
      <c r="D41" s="113" t="s">
        <v>103</v>
      </c>
      <c r="E41" s="137" t="s">
        <v>104</v>
      </c>
      <c r="F41" s="139">
        <v>1</v>
      </c>
      <c r="G41" s="132">
        <v>2</v>
      </c>
      <c r="H41" s="132">
        <v>2</v>
      </c>
      <c r="I41" s="99"/>
    </row>
    <row r="42" s="81" customFormat="1" ht="20.1" customHeight="1" spans="1:9">
      <c r="A42" s="100"/>
      <c r="B42" s="144" t="s">
        <v>105</v>
      </c>
      <c r="C42" s="145" t="s">
        <v>106</v>
      </c>
      <c r="D42" s="117" t="s">
        <v>107</v>
      </c>
      <c r="E42" s="134" t="s">
        <v>108</v>
      </c>
      <c r="F42" s="135">
        <v>1</v>
      </c>
      <c r="G42" s="132">
        <v>3</v>
      </c>
      <c r="H42" s="132">
        <v>3</v>
      </c>
      <c r="I42" s="99"/>
    </row>
    <row r="43" s="81" customFormat="1" ht="20.1" customHeight="1" spans="1:9">
      <c r="A43" s="100"/>
      <c r="B43" s="146"/>
      <c r="C43" s="89" t="s">
        <v>109</v>
      </c>
      <c r="D43" s="117" t="s">
        <v>110</v>
      </c>
      <c r="E43" s="134" t="s">
        <v>108</v>
      </c>
      <c r="F43" s="135">
        <v>1</v>
      </c>
      <c r="G43" s="132">
        <v>4</v>
      </c>
      <c r="H43" s="132">
        <v>4</v>
      </c>
      <c r="I43" s="99"/>
    </row>
    <row r="44" s="81" customFormat="1" ht="20.1" customHeight="1" spans="1:9">
      <c r="A44" s="100"/>
      <c r="B44" s="147"/>
      <c r="C44" s="116" t="s">
        <v>111</v>
      </c>
      <c r="D44" s="148" t="s">
        <v>112</v>
      </c>
      <c r="E44" s="134" t="s">
        <v>108</v>
      </c>
      <c r="F44" s="135">
        <v>1</v>
      </c>
      <c r="G44" s="132">
        <v>3</v>
      </c>
      <c r="H44" s="132">
        <v>3</v>
      </c>
      <c r="I44" s="99"/>
    </row>
    <row r="45" s="81" customFormat="1" ht="20.1" customHeight="1" spans="1:9">
      <c r="A45" s="100"/>
      <c r="B45" s="147" t="s">
        <v>113</v>
      </c>
      <c r="C45" s="116" t="s">
        <v>114</v>
      </c>
      <c r="D45" s="148" t="s">
        <v>115</v>
      </c>
      <c r="E45" s="130" t="s">
        <v>97</v>
      </c>
      <c r="F45" s="140">
        <v>0.9</v>
      </c>
      <c r="G45" s="149">
        <v>10</v>
      </c>
      <c r="H45" s="132">
        <v>10</v>
      </c>
      <c r="I45" s="99"/>
    </row>
    <row r="46" s="81" customFormat="1" ht="20.1" customHeight="1" spans="1:9">
      <c r="A46" s="95" t="s">
        <v>116</v>
      </c>
      <c r="B46" s="92" t="s">
        <v>117</v>
      </c>
      <c r="C46" s="92"/>
      <c r="D46" s="92"/>
      <c r="E46" s="92"/>
      <c r="F46" s="92"/>
      <c r="G46" s="149">
        <f>SUM(G12:G45)+H4</f>
        <v>100</v>
      </c>
      <c r="H46" s="150">
        <f>SUM(H12:H45)+I4</f>
        <v>90.1843080178959</v>
      </c>
      <c r="I46" s="99"/>
    </row>
    <row r="47" s="81" customFormat="1" ht="20.1" customHeight="1" spans="1:9">
      <c r="A47" s="151" t="s">
        <v>104</v>
      </c>
      <c r="B47" s="152"/>
      <c r="C47" s="152"/>
      <c r="D47" s="152"/>
      <c r="E47" s="153"/>
      <c r="F47" s="152"/>
      <c r="G47" s="152"/>
      <c r="H47" s="152"/>
      <c r="I47" s="165"/>
    </row>
    <row r="48" s="82" customFormat="1" ht="65.1" customHeight="1" spans="1:9">
      <c r="A48" s="154" t="s">
        <v>118</v>
      </c>
      <c r="B48" s="154"/>
      <c r="C48" s="154"/>
      <c r="D48" s="154"/>
      <c r="E48" s="155"/>
      <c r="F48" s="154"/>
      <c r="G48" s="154"/>
      <c r="H48" s="154"/>
      <c r="I48" s="154"/>
    </row>
    <row r="49" s="82" customFormat="1" ht="42.75" customHeight="1" spans="1:9">
      <c r="A49" s="154" t="s">
        <v>119</v>
      </c>
      <c r="B49" s="154"/>
      <c r="C49" s="154"/>
      <c r="D49" s="154"/>
      <c r="E49" s="155"/>
      <c r="F49" s="154"/>
      <c r="G49" s="154"/>
      <c r="H49" s="154"/>
      <c r="I49" s="154"/>
    </row>
    <row r="50" s="81" customFormat="1" ht="14" spans="5:5">
      <c r="E50" s="83"/>
    </row>
    <row r="51" s="81" customFormat="1" ht="14" spans="5:5">
      <c r="E51" s="83"/>
    </row>
    <row r="52" s="81" customFormat="1" ht="14" spans="5:5">
      <c r="E52" s="83"/>
    </row>
    <row r="53" s="81" customFormat="1" ht="14" spans="5:5">
      <c r="E53" s="83"/>
    </row>
    <row r="54" s="81" customFormat="1" spans="5:16381">
      <c r="E54" s="83"/>
      <c r="XEY54" s="84"/>
      <c r="XEZ54" s="84"/>
      <c r="XFA54" s="84"/>
    </row>
  </sheetData>
  <mergeCells count="29">
    <mergeCell ref="A1:I1"/>
    <mergeCell ref="B2:I2"/>
    <mergeCell ref="F3:G3"/>
    <mergeCell ref="F4:G4"/>
    <mergeCell ref="F5:G5"/>
    <mergeCell ref="F6:G6"/>
    <mergeCell ref="B7:D7"/>
    <mergeCell ref="E7:I7"/>
    <mergeCell ref="B8:D8"/>
    <mergeCell ref="E8:I8"/>
    <mergeCell ref="B9:D9"/>
    <mergeCell ref="E9:I9"/>
    <mergeCell ref="B10:D10"/>
    <mergeCell ref="E10:I10"/>
    <mergeCell ref="B46:F46"/>
    <mergeCell ref="A47:I47"/>
    <mergeCell ref="A48:I48"/>
    <mergeCell ref="A49:I49"/>
    <mergeCell ref="A3:A6"/>
    <mergeCell ref="A7:A10"/>
    <mergeCell ref="A11:A45"/>
    <mergeCell ref="B12:B21"/>
    <mergeCell ref="B22:B41"/>
    <mergeCell ref="B42:B44"/>
    <mergeCell ref="C12:C15"/>
    <mergeCell ref="C16:C17"/>
    <mergeCell ref="C22:C36"/>
    <mergeCell ref="C37:C39"/>
    <mergeCell ref="C40:C4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workbookViewId="0">
      <selection activeCell="A1" sqref="A1:K1"/>
    </sheetView>
  </sheetViews>
  <sheetFormatPr defaultColWidth="9" defaultRowHeight="14" outlineLevelRow="6"/>
  <cols>
    <col min="1" max="1" width="8.12727272727273" style="42" customWidth="1"/>
    <col min="2" max="2" width="20.2545454545455" customWidth="1"/>
    <col min="3" max="3" width="19.6272727272727" customWidth="1"/>
    <col min="4" max="4" width="9.25454545454545" customWidth="1"/>
    <col min="5" max="6" width="13.2545454545455" customWidth="1"/>
    <col min="7" max="7" width="9.12727272727273" customWidth="1"/>
    <col min="8" max="8" width="11.5" customWidth="1"/>
    <col min="9" max="9" width="12.6272727272727" customWidth="1"/>
    <col min="10" max="10" width="10.2545454545455" customWidth="1"/>
    <col min="11" max="11" width="6.87272727272727" customWidth="1"/>
  </cols>
  <sheetData>
    <row r="1" ht="57" customHeight="1" spans="1:11">
      <c r="A1" s="43" t="s">
        <v>120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="41" customFormat="1" ht="30" customHeight="1" spans="1:11">
      <c r="A2" s="75" t="s">
        <v>121</v>
      </c>
      <c r="B2" s="76" t="s">
        <v>122</v>
      </c>
      <c r="C2" s="77" t="s">
        <v>123</v>
      </c>
      <c r="D2" s="76" t="s">
        <v>124</v>
      </c>
      <c r="E2" s="76"/>
      <c r="F2" s="76"/>
      <c r="G2" s="76"/>
      <c r="H2" s="76"/>
      <c r="I2" s="76"/>
      <c r="J2" s="75" t="s">
        <v>125</v>
      </c>
      <c r="K2" s="75" t="s">
        <v>126</v>
      </c>
    </row>
    <row r="3" s="41" customFormat="1" ht="30" customHeight="1" spans="1:11">
      <c r="A3" s="78"/>
      <c r="B3" s="76"/>
      <c r="C3" s="77"/>
      <c r="D3" s="76" t="s">
        <v>17</v>
      </c>
      <c r="E3" s="76"/>
      <c r="F3" s="76"/>
      <c r="G3" s="76"/>
      <c r="H3" s="76" t="s">
        <v>127</v>
      </c>
      <c r="I3" s="76" t="s">
        <v>128</v>
      </c>
      <c r="J3" s="78"/>
      <c r="K3" s="78"/>
    </row>
    <row r="4" s="41" customFormat="1" ht="30" customHeight="1" spans="1:11">
      <c r="A4" s="79"/>
      <c r="B4" s="76"/>
      <c r="C4" s="77"/>
      <c r="D4" s="77" t="s">
        <v>129</v>
      </c>
      <c r="E4" s="76" t="s">
        <v>130</v>
      </c>
      <c r="F4" s="76" t="s">
        <v>131</v>
      </c>
      <c r="G4" s="76" t="s">
        <v>132</v>
      </c>
      <c r="H4" s="76"/>
      <c r="I4" s="77"/>
      <c r="J4" s="79"/>
      <c r="K4" s="78"/>
    </row>
    <row r="5" s="41" customFormat="1" ht="30" customHeight="1" spans="1:11">
      <c r="A5" s="45">
        <v>1</v>
      </c>
      <c r="B5" s="45" t="s">
        <v>133</v>
      </c>
      <c r="C5" s="45" t="s">
        <v>14</v>
      </c>
      <c r="D5" s="51">
        <f>E5+F5+G5</f>
        <v>185</v>
      </c>
      <c r="E5" s="51">
        <v>185</v>
      </c>
      <c r="F5" s="51">
        <v>0</v>
      </c>
      <c r="G5" s="51">
        <v>0</v>
      </c>
      <c r="H5" s="51">
        <v>185</v>
      </c>
      <c r="I5" s="56">
        <f>H5/D5</f>
        <v>1</v>
      </c>
      <c r="J5" s="51">
        <v>89.98</v>
      </c>
      <c r="K5" s="77"/>
    </row>
    <row r="6" s="41" customFormat="1" ht="30" customHeight="1" spans="1:11">
      <c r="A6" s="45">
        <v>2</v>
      </c>
      <c r="B6" s="45" t="s">
        <v>134</v>
      </c>
      <c r="C6" s="45" t="s">
        <v>14</v>
      </c>
      <c r="D6" s="51">
        <f>E6+F6+G6</f>
        <v>3150</v>
      </c>
      <c r="E6" s="51">
        <v>3150</v>
      </c>
      <c r="F6" s="51">
        <v>0</v>
      </c>
      <c r="G6" s="51">
        <v>0</v>
      </c>
      <c r="H6" s="51">
        <v>805</v>
      </c>
      <c r="I6" s="80">
        <f>H6/D6</f>
        <v>0.255555555555556</v>
      </c>
      <c r="J6" s="51">
        <v>87.56</v>
      </c>
      <c r="K6" s="77"/>
    </row>
    <row r="7" ht="30" customHeight="1" spans="1:11">
      <c r="A7" s="52" t="s">
        <v>117</v>
      </c>
      <c r="B7" s="53"/>
      <c r="C7" s="54"/>
      <c r="D7" s="51">
        <f>D5+D6</f>
        <v>3335</v>
      </c>
      <c r="E7" s="51">
        <f>E5+E6</f>
        <v>3335</v>
      </c>
      <c r="F7" s="51">
        <v>0</v>
      </c>
      <c r="G7" s="51">
        <v>0</v>
      </c>
      <c r="H7" s="51">
        <f>H5+H6</f>
        <v>990</v>
      </c>
      <c r="I7" s="80">
        <f>H7/D7</f>
        <v>0.296851574212894</v>
      </c>
      <c r="J7" s="51"/>
      <c r="K7" s="39"/>
    </row>
  </sheetData>
  <mergeCells count="11">
    <mergeCell ref="A1:K1"/>
    <mergeCell ref="D2:I2"/>
    <mergeCell ref="D3:G3"/>
    <mergeCell ref="A7:C7"/>
    <mergeCell ref="A2:A4"/>
    <mergeCell ref="B2:B4"/>
    <mergeCell ref="C2:C4"/>
    <mergeCell ref="H3:H4"/>
    <mergeCell ref="I3:I4"/>
    <mergeCell ref="J2:J4"/>
    <mergeCell ref="K2:K4"/>
  </mergeCells>
  <pageMargins left="0.75" right="0.75" top="1" bottom="1" header="0.5" footer="0.5"/>
  <pageSetup paperSize="9" orientation="landscape" horizontalDpi="1200" verticalDpi="12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zoomScale="145" zoomScaleNormal="145" workbookViewId="0">
      <selection activeCell="A1" sqref="A1:K1"/>
    </sheetView>
  </sheetViews>
  <sheetFormatPr defaultColWidth="9" defaultRowHeight="14"/>
  <cols>
    <col min="1" max="1" width="12.1272727272727" customWidth="1"/>
    <col min="2" max="2" width="13" customWidth="1"/>
    <col min="3" max="3" width="16" customWidth="1"/>
    <col min="4" max="4" width="12.1272727272727" customWidth="1"/>
    <col min="5" max="5" width="10" customWidth="1"/>
    <col min="6" max="6" width="11.5" customWidth="1"/>
    <col min="7" max="7" width="11.2545454545455" customWidth="1"/>
    <col min="11" max="11" width="16.6272727272727" customWidth="1"/>
    <col min="12" max="12" width="23.8727272727273" customWidth="1"/>
  </cols>
  <sheetData>
    <row r="1" ht="42" customHeight="1" spans="1:11">
      <c r="A1" s="1" t="s">
        <v>135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0.1" customHeight="1" spans="1:11">
      <c r="A2" s="2" t="s">
        <v>122</v>
      </c>
      <c r="B2" s="2"/>
      <c r="C2" s="2" t="s">
        <v>133</v>
      </c>
      <c r="D2" s="2"/>
      <c r="E2" s="2"/>
      <c r="F2" s="2"/>
      <c r="G2" s="2"/>
      <c r="H2" s="2"/>
      <c r="I2" s="2"/>
      <c r="J2" s="2"/>
      <c r="K2" s="2"/>
    </row>
    <row r="3" ht="20.1" customHeight="1" spans="1:11">
      <c r="A3" s="2" t="s">
        <v>123</v>
      </c>
      <c r="B3" s="2"/>
      <c r="C3" s="2" t="s">
        <v>14</v>
      </c>
      <c r="D3" s="2"/>
      <c r="E3" s="2"/>
      <c r="F3" s="2"/>
      <c r="G3" s="2" t="s">
        <v>136</v>
      </c>
      <c r="H3" s="2"/>
      <c r="I3" s="2" t="s">
        <v>14</v>
      </c>
      <c r="J3" s="2"/>
      <c r="K3" s="2"/>
    </row>
    <row r="4" ht="20.1" customHeight="1" spans="1:11">
      <c r="A4" s="2" t="s">
        <v>124</v>
      </c>
      <c r="B4" s="2"/>
      <c r="C4" s="2"/>
      <c r="D4" s="2"/>
      <c r="E4" s="2" t="s">
        <v>16</v>
      </c>
      <c r="F4" s="2" t="s">
        <v>137</v>
      </c>
      <c r="G4" s="2" t="s">
        <v>138</v>
      </c>
      <c r="H4" s="2"/>
      <c r="I4" s="2" t="s">
        <v>20</v>
      </c>
      <c r="J4" s="2" t="s">
        <v>139</v>
      </c>
      <c r="K4" s="2" t="s">
        <v>21</v>
      </c>
    </row>
    <row r="5" ht="20.1" customHeight="1" spans="1:11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ht="20.1" customHeight="1" spans="1:11">
      <c r="A6" s="2"/>
      <c r="B6" s="2"/>
      <c r="C6" s="4" t="s">
        <v>140</v>
      </c>
      <c r="D6" s="4"/>
      <c r="E6" s="5">
        <f>E7+E8+E9</f>
        <v>300</v>
      </c>
      <c r="F6" s="5">
        <f>F7+F8+F9</f>
        <v>185</v>
      </c>
      <c r="G6" s="5">
        <f>G7+G8+G9</f>
        <v>185</v>
      </c>
      <c r="H6" s="5"/>
      <c r="I6" s="5">
        <v>10</v>
      </c>
      <c r="J6" s="25">
        <f>G6/F6</f>
        <v>1</v>
      </c>
      <c r="K6" s="5">
        <f>I6*J6</f>
        <v>10</v>
      </c>
    </row>
    <row r="7" ht="20.1" customHeight="1" spans="1:11">
      <c r="A7" s="2"/>
      <c r="B7" s="2"/>
      <c r="C7" s="2" t="s">
        <v>141</v>
      </c>
      <c r="D7" s="2"/>
      <c r="E7" s="5">
        <v>300</v>
      </c>
      <c r="F7" s="5">
        <v>185</v>
      </c>
      <c r="G7" s="5">
        <v>185</v>
      </c>
      <c r="H7" s="5"/>
      <c r="I7" s="5" t="s">
        <v>24</v>
      </c>
      <c r="J7" s="25"/>
      <c r="K7" s="5" t="s">
        <v>24</v>
      </c>
    </row>
    <row r="8" ht="20.1" customHeight="1" spans="1:11">
      <c r="A8" s="2"/>
      <c r="B8" s="2"/>
      <c r="C8" s="2" t="s">
        <v>142</v>
      </c>
      <c r="D8" s="2"/>
      <c r="E8" s="5">
        <v>0</v>
      </c>
      <c r="F8" s="5">
        <v>0</v>
      </c>
      <c r="G8" s="5">
        <v>0</v>
      </c>
      <c r="H8" s="5"/>
      <c r="I8" s="5" t="s">
        <v>24</v>
      </c>
      <c r="J8" s="5" t="s">
        <v>24</v>
      </c>
      <c r="K8" s="5" t="s">
        <v>24</v>
      </c>
    </row>
    <row r="9" ht="20.1" customHeight="1" spans="1:11">
      <c r="A9" s="2"/>
      <c r="B9" s="2"/>
      <c r="C9" s="2" t="s">
        <v>143</v>
      </c>
      <c r="D9" s="2"/>
      <c r="E9" s="2">
        <v>0</v>
      </c>
      <c r="F9" s="2">
        <v>0</v>
      </c>
      <c r="G9" s="2">
        <v>0</v>
      </c>
      <c r="H9" s="2"/>
      <c r="I9" s="2" t="s">
        <v>24</v>
      </c>
      <c r="J9" s="2" t="s">
        <v>24</v>
      </c>
      <c r="K9" s="2" t="s">
        <v>24</v>
      </c>
    </row>
    <row r="10" ht="20.1" customHeight="1" spans="1:11">
      <c r="A10" s="2" t="s">
        <v>144</v>
      </c>
      <c r="B10" s="2" t="s">
        <v>27</v>
      </c>
      <c r="C10" s="2"/>
      <c r="D10" s="2"/>
      <c r="E10" s="2"/>
      <c r="F10" s="2"/>
      <c r="G10" s="2" t="s">
        <v>145</v>
      </c>
      <c r="H10" s="2"/>
      <c r="I10" s="2"/>
      <c r="J10" s="2"/>
      <c r="K10" s="2"/>
    </row>
    <row r="11" ht="65.1" customHeight="1" spans="1:11">
      <c r="A11" s="2"/>
      <c r="B11" s="66" t="s">
        <v>146</v>
      </c>
      <c r="C11" s="67"/>
      <c r="D11" s="67"/>
      <c r="E11" s="67"/>
      <c r="F11" s="68"/>
      <c r="G11" s="12" t="s">
        <v>147</v>
      </c>
      <c r="H11" s="12"/>
      <c r="I11" s="12"/>
      <c r="J11" s="12"/>
      <c r="K11" s="12"/>
    </row>
    <row r="12" ht="20.1" customHeight="1" spans="1:11">
      <c r="A12" s="69" t="s">
        <v>148</v>
      </c>
      <c r="B12" s="24" t="s">
        <v>36</v>
      </c>
      <c r="C12" s="24" t="s">
        <v>37</v>
      </c>
      <c r="D12" s="24" t="s">
        <v>38</v>
      </c>
      <c r="E12" s="24"/>
      <c r="F12" s="24" t="s">
        <v>39</v>
      </c>
      <c r="G12" s="24" t="s">
        <v>40</v>
      </c>
      <c r="H12" s="24" t="s">
        <v>20</v>
      </c>
      <c r="I12" s="24" t="s">
        <v>21</v>
      </c>
      <c r="J12" s="24" t="s">
        <v>41</v>
      </c>
      <c r="K12" s="24"/>
    </row>
    <row r="13" ht="20.1" customHeight="1" spans="1:11">
      <c r="A13" s="70"/>
      <c r="B13" s="15" t="s">
        <v>149</v>
      </c>
      <c r="C13" s="15" t="s">
        <v>150</v>
      </c>
      <c r="D13" s="71" t="s">
        <v>151</v>
      </c>
      <c r="E13" s="72"/>
      <c r="F13" s="19" t="s">
        <v>152</v>
      </c>
      <c r="G13" s="19" t="s">
        <v>153</v>
      </c>
      <c r="H13" s="19">
        <v>14</v>
      </c>
      <c r="I13" s="19">
        <v>14</v>
      </c>
      <c r="J13" s="33"/>
      <c r="K13" s="34"/>
    </row>
    <row r="14" ht="20.1" customHeight="1" spans="1:11">
      <c r="A14" s="70"/>
      <c r="B14" s="20"/>
      <c r="C14" s="15" t="s">
        <v>154</v>
      </c>
      <c r="D14" s="71" t="s">
        <v>155</v>
      </c>
      <c r="E14" s="72" t="s">
        <v>155</v>
      </c>
      <c r="F14" s="19" t="s">
        <v>156</v>
      </c>
      <c r="G14" s="21">
        <v>0.9818</v>
      </c>
      <c r="H14" s="19">
        <v>14</v>
      </c>
      <c r="I14" s="19">
        <v>14</v>
      </c>
      <c r="J14" s="33"/>
      <c r="K14" s="34"/>
    </row>
    <row r="15" ht="20.1" customHeight="1" spans="1:11">
      <c r="A15" s="70"/>
      <c r="B15" s="20"/>
      <c r="C15" s="15" t="s">
        <v>157</v>
      </c>
      <c r="D15" s="71" t="s">
        <v>158</v>
      </c>
      <c r="E15" s="72" t="s">
        <v>158</v>
      </c>
      <c r="F15" s="19" t="s">
        <v>72</v>
      </c>
      <c r="G15" s="21">
        <v>0.9818</v>
      </c>
      <c r="H15" s="19">
        <v>16</v>
      </c>
      <c r="I15" s="19">
        <v>16</v>
      </c>
      <c r="J15" s="33"/>
      <c r="K15" s="34"/>
    </row>
    <row r="16" ht="20.1" customHeight="1" spans="1:11">
      <c r="A16" s="70"/>
      <c r="B16" s="23"/>
      <c r="C16" s="24" t="s">
        <v>159</v>
      </c>
      <c r="D16" s="71" t="s">
        <v>160</v>
      </c>
      <c r="E16" s="72" t="s">
        <v>160</v>
      </c>
      <c r="F16" s="19" t="s">
        <v>161</v>
      </c>
      <c r="G16" s="61">
        <v>0.0164</v>
      </c>
      <c r="H16" s="19">
        <v>6</v>
      </c>
      <c r="I16" s="19">
        <v>0.98</v>
      </c>
      <c r="J16" s="74" t="s">
        <v>50</v>
      </c>
      <c r="K16" s="74"/>
    </row>
    <row r="17" ht="20.1" customHeight="1" spans="1:11">
      <c r="A17" s="70"/>
      <c r="B17" s="20" t="s">
        <v>162</v>
      </c>
      <c r="C17" s="24" t="s">
        <v>163</v>
      </c>
      <c r="D17" s="71" t="s">
        <v>164</v>
      </c>
      <c r="E17" s="72"/>
      <c r="F17" s="19" t="s">
        <v>165</v>
      </c>
      <c r="G17" s="25">
        <v>1</v>
      </c>
      <c r="H17" s="19">
        <v>9</v>
      </c>
      <c r="I17" s="19">
        <v>9</v>
      </c>
      <c r="J17" s="33"/>
      <c r="K17" s="34"/>
    </row>
    <row r="18" ht="20.1" customHeight="1" spans="1:11">
      <c r="A18" s="70"/>
      <c r="B18" s="20"/>
      <c r="C18" s="24" t="s">
        <v>166</v>
      </c>
      <c r="D18" s="71" t="s">
        <v>167</v>
      </c>
      <c r="E18" s="72" t="s">
        <v>167</v>
      </c>
      <c r="F18" s="19" t="s">
        <v>168</v>
      </c>
      <c r="G18" s="25">
        <v>1</v>
      </c>
      <c r="H18" s="19">
        <v>9</v>
      </c>
      <c r="I18" s="19">
        <v>9</v>
      </c>
      <c r="J18" s="33"/>
      <c r="K18" s="34"/>
    </row>
    <row r="19" ht="94" customHeight="1" spans="1:11">
      <c r="A19" s="70"/>
      <c r="B19" s="20"/>
      <c r="C19" s="24" t="s">
        <v>169</v>
      </c>
      <c r="D19" s="71" t="s">
        <v>170</v>
      </c>
      <c r="E19" s="72" t="s">
        <v>170</v>
      </c>
      <c r="F19" s="19" t="s">
        <v>171</v>
      </c>
      <c r="G19" s="25" t="s">
        <v>172</v>
      </c>
      <c r="H19" s="19">
        <v>5</v>
      </c>
      <c r="I19" s="19">
        <v>0</v>
      </c>
      <c r="J19" s="35" t="s">
        <v>173</v>
      </c>
      <c r="K19" s="36"/>
    </row>
    <row r="20" ht="20.1" customHeight="1" spans="1:11">
      <c r="A20" s="70"/>
      <c r="B20" s="23"/>
      <c r="C20" s="24" t="s">
        <v>174</v>
      </c>
      <c r="D20" s="58" t="s">
        <v>175</v>
      </c>
      <c r="E20" s="59" t="s">
        <v>175</v>
      </c>
      <c r="F20" s="24" t="s">
        <v>90</v>
      </c>
      <c r="G20" s="26">
        <v>1</v>
      </c>
      <c r="H20" s="24">
        <v>7</v>
      </c>
      <c r="I20" s="24">
        <v>7</v>
      </c>
      <c r="J20" s="37"/>
      <c r="K20" s="38"/>
    </row>
    <row r="21" ht="20.1" customHeight="1" spans="1:11">
      <c r="A21" s="73"/>
      <c r="B21" s="23" t="s">
        <v>176</v>
      </c>
      <c r="C21" s="24" t="s">
        <v>176</v>
      </c>
      <c r="D21" s="58" t="s">
        <v>177</v>
      </c>
      <c r="E21" s="59"/>
      <c r="F21" s="24" t="s">
        <v>178</v>
      </c>
      <c r="G21" s="25">
        <v>1</v>
      </c>
      <c r="H21" s="19">
        <v>10</v>
      </c>
      <c r="I21" s="19">
        <v>10</v>
      </c>
      <c r="J21" s="33"/>
      <c r="K21" s="34"/>
    </row>
    <row r="22" ht="20.1" customHeight="1" spans="1:11">
      <c r="A22" s="28" t="s">
        <v>179</v>
      </c>
      <c r="B22" s="28"/>
      <c r="C22" s="28"/>
      <c r="D22" s="28"/>
      <c r="E22" s="28"/>
      <c r="F22" s="28"/>
      <c r="G22" s="28"/>
      <c r="H22" s="28">
        <f>SUM(H13:H21)+SUM(I6)</f>
        <v>100</v>
      </c>
      <c r="I22" s="28">
        <f>SUM(I13:I21)+SUM(K6)</f>
        <v>89.98</v>
      </c>
      <c r="J22" s="39"/>
      <c r="K22" s="39"/>
    </row>
    <row r="23" ht="20.1" customHeight="1" spans="1:11">
      <c r="A23" s="29" t="s">
        <v>180</v>
      </c>
      <c r="B23" s="30" t="s">
        <v>104</v>
      </c>
      <c r="C23" s="31"/>
      <c r="D23" s="31"/>
      <c r="E23" s="31"/>
      <c r="F23" s="31"/>
      <c r="G23" s="31"/>
      <c r="H23" s="31"/>
      <c r="I23" s="31"/>
      <c r="J23" s="31"/>
      <c r="K23" s="40"/>
    </row>
    <row r="24" spans="1:11">
      <c r="A24" s="32" t="s">
        <v>181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</row>
    <row r="25" ht="57" customHeight="1" spans="1:11">
      <c r="A25" s="32" t="s">
        <v>182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</row>
    <row r="26" ht="50.1" customHeight="1" spans="1:11">
      <c r="A26" s="32" t="s">
        <v>183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</row>
  </sheetData>
  <mergeCells count="57">
    <mergeCell ref="A1:K1"/>
    <mergeCell ref="A2:B2"/>
    <mergeCell ref="C2:K2"/>
    <mergeCell ref="A3:B3"/>
    <mergeCell ref="C3:F3"/>
    <mergeCell ref="G3:H3"/>
    <mergeCell ref="I3:K3"/>
    <mergeCell ref="C6:D6"/>
    <mergeCell ref="G6:H6"/>
    <mergeCell ref="C7:D7"/>
    <mergeCell ref="G7:H7"/>
    <mergeCell ref="C8:D8"/>
    <mergeCell ref="G8:H8"/>
    <mergeCell ref="C9:D9"/>
    <mergeCell ref="G9:H9"/>
    <mergeCell ref="B10:F10"/>
    <mergeCell ref="G10:K10"/>
    <mergeCell ref="B11:F11"/>
    <mergeCell ref="G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A22:G22"/>
    <mergeCell ref="J22:K22"/>
    <mergeCell ref="B23:K23"/>
    <mergeCell ref="A24:K24"/>
    <mergeCell ref="A25:K25"/>
    <mergeCell ref="A26:K26"/>
    <mergeCell ref="A10:A11"/>
    <mergeCell ref="A12:A21"/>
    <mergeCell ref="B13:B16"/>
    <mergeCell ref="B17:B20"/>
    <mergeCell ref="E4:E5"/>
    <mergeCell ref="F4:F5"/>
    <mergeCell ref="I4:I5"/>
    <mergeCell ref="J4:J5"/>
    <mergeCell ref="K4:K5"/>
    <mergeCell ref="C4:D5"/>
    <mergeCell ref="G4:H5"/>
    <mergeCell ref="A4:B9"/>
  </mergeCells>
  <pageMargins left="0.75" right="0.75" top="1" bottom="1" header="0.5" footer="0.5"/>
  <pageSetup paperSize="9" orientation="landscape" horizontalDpi="1200" verticalDpi="12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tabSelected="1" topLeftCell="A14" workbookViewId="0">
      <selection activeCell="G20" sqref="G20"/>
    </sheetView>
  </sheetViews>
  <sheetFormatPr defaultColWidth="9" defaultRowHeight="14"/>
  <cols>
    <col min="1" max="1" width="9.75454545454545" customWidth="1"/>
    <col min="2" max="2" width="12.6272727272727" customWidth="1"/>
    <col min="3" max="3" width="15.7545454545455" customWidth="1"/>
    <col min="5" max="5" width="10" customWidth="1"/>
    <col min="6" max="6" width="15.8727272727273" customWidth="1"/>
    <col min="7" max="7" width="14.7545454545455" customWidth="1"/>
    <col min="8" max="8" width="8.87272727272727" customWidth="1"/>
    <col min="9" max="9" width="10.2545454545455" customWidth="1"/>
    <col min="10" max="10" width="11.7545454545455" customWidth="1"/>
    <col min="11" max="11" width="14.3727272727273" customWidth="1"/>
    <col min="12" max="12" width="30.3727272727273" customWidth="1"/>
    <col min="13" max="13" width="29" customWidth="1"/>
  </cols>
  <sheetData>
    <row r="1" ht="42" customHeight="1" spans="1:11">
      <c r="A1" s="1" t="s">
        <v>184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0.1" customHeight="1" spans="1:11">
      <c r="A2" s="2" t="s">
        <v>185</v>
      </c>
      <c r="B2" s="2"/>
      <c r="C2" s="2" t="s">
        <v>134</v>
      </c>
      <c r="D2" s="2"/>
      <c r="E2" s="2"/>
      <c r="F2" s="2"/>
      <c r="G2" s="2"/>
      <c r="H2" s="2"/>
      <c r="I2" s="2"/>
      <c r="J2" s="2"/>
      <c r="K2" s="2"/>
    </row>
    <row r="3" ht="20.1" customHeight="1" spans="1:11">
      <c r="A3" s="2" t="s">
        <v>186</v>
      </c>
      <c r="B3" s="2"/>
      <c r="C3" s="2" t="s">
        <v>14</v>
      </c>
      <c r="D3" s="2"/>
      <c r="E3" s="2"/>
      <c r="F3" s="2"/>
      <c r="G3" s="3" t="s">
        <v>136</v>
      </c>
      <c r="H3" s="3"/>
      <c r="I3" s="2" t="s">
        <v>14</v>
      </c>
      <c r="J3" s="2"/>
      <c r="K3" s="2"/>
    </row>
    <row r="4" ht="20.1" customHeight="1" spans="1:11">
      <c r="A4" s="2" t="s">
        <v>124</v>
      </c>
      <c r="B4" s="2"/>
      <c r="C4" s="2"/>
      <c r="D4" s="2"/>
      <c r="E4" s="2" t="s">
        <v>16</v>
      </c>
      <c r="F4" s="2" t="s">
        <v>137</v>
      </c>
      <c r="G4" s="2" t="s">
        <v>138</v>
      </c>
      <c r="H4" s="2"/>
      <c r="I4" s="2" t="s">
        <v>20</v>
      </c>
      <c r="J4" s="2" t="s">
        <v>139</v>
      </c>
      <c r="K4" s="2" t="s">
        <v>21</v>
      </c>
    </row>
    <row r="5" ht="20.1" customHeight="1" spans="1:11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ht="20.1" customHeight="1" spans="1:11">
      <c r="A6" s="2"/>
      <c r="B6" s="2"/>
      <c r="C6" s="4" t="s">
        <v>140</v>
      </c>
      <c r="D6" s="4"/>
      <c r="E6" s="5">
        <v>3150</v>
      </c>
      <c r="F6" s="5">
        <v>3150</v>
      </c>
      <c r="G6" s="5">
        <f>G7+G8+G9+G10</f>
        <v>805</v>
      </c>
      <c r="H6" s="5"/>
      <c r="I6" s="5">
        <v>10</v>
      </c>
      <c r="J6" s="61">
        <f>G6/F6</f>
        <v>0.255555555555556</v>
      </c>
      <c r="K6" s="62">
        <f>I6*J6</f>
        <v>2.55555555555556</v>
      </c>
    </row>
    <row r="7" ht="20.1" customHeight="1" spans="1:11">
      <c r="A7" s="2"/>
      <c r="B7" s="2"/>
      <c r="C7" s="2" t="s">
        <v>187</v>
      </c>
      <c r="D7" s="2"/>
      <c r="E7" s="5">
        <v>3150</v>
      </c>
      <c r="F7" s="5">
        <v>3150</v>
      </c>
      <c r="G7" s="5">
        <v>805</v>
      </c>
      <c r="H7" s="5"/>
      <c r="I7" s="5" t="s">
        <v>24</v>
      </c>
      <c r="J7" s="25"/>
      <c r="K7" s="5" t="s">
        <v>24</v>
      </c>
    </row>
    <row r="8" ht="20.1" customHeight="1" spans="1:11">
      <c r="A8" s="2"/>
      <c r="B8" s="2"/>
      <c r="C8" s="7" t="s">
        <v>188</v>
      </c>
      <c r="D8" s="8"/>
      <c r="E8" s="5">
        <v>0</v>
      </c>
      <c r="F8" s="5">
        <v>0</v>
      </c>
      <c r="G8" s="9">
        <v>0</v>
      </c>
      <c r="H8" s="10"/>
      <c r="I8" s="5" t="s">
        <v>24</v>
      </c>
      <c r="J8" s="5" t="s">
        <v>24</v>
      </c>
      <c r="K8" s="5" t="s">
        <v>24</v>
      </c>
    </row>
    <row r="9" ht="20.1" customHeight="1" spans="1:11">
      <c r="A9" s="2"/>
      <c r="B9" s="2"/>
      <c r="C9" s="2" t="s">
        <v>189</v>
      </c>
      <c r="D9" s="2"/>
      <c r="E9" s="5">
        <v>0</v>
      </c>
      <c r="F9" s="5">
        <v>0</v>
      </c>
      <c r="G9" s="9">
        <v>0</v>
      </c>
      <c r="H9" s="10"/>
      <c r="I9" s="5" t="s">
        <v>24</v>
      </c>
      <c r="J9" s="5" t="s">
        <v>24</v>
      </c>
      <c r="K9" s="5" t="s">
        <v>24</v>
      </c>
    </row>
    <row r="10" ht="20.1" customHeight="1" spans="1:11">
      <c r="A10" s="2"/>
      <c r="B10" s="2"/>
      <c r="C10" s="2" t="s">
        <v>190</v>
      </c>
      <c r="D10" s="2"/>
      <c r="E10" s="2">
        <v>0</v>
      </c>
      <c r="F10" s="2">
        <v>0</v>
      </c>
      <c r="G10" s="7">
        <v>0</v>
      </c>
      <c r="H10" s="8"/>
      <c r="I10" s="2" t="s">
        <v>24</v>
      </c>
      <c r="J10" s="2" t="s">
        <v>24</v>
      </c>
      <c r="K10" s="2" t="s">
        <v>24</v>
      </c>
    </row>
    <row r="11" ht="20.1" customHeight="1" spans="1:11">
      <c r="A11" s="2" t="s">
        <v>144</v>
      </c>
      <c r="B11" s="2" t="s">
        <v>27</v>
      </c>
      <c r="C11" s="2"/>
      <c r="D11" s="2"/>
      <c r="E11" s="2"/>
      <c r="F11" s="2"/>
      <c r="G11" s="2" t="s">
        <v>145</v>
      </c>
      <c r="H11" s="2"/>
      <c r="I11" s="2"/>
      <c r="J11" s="2"/>
      <c r="K11" s="2"/>
    </row>
    <row r="12" ht="57" customHeight="1" spans="1:11">
      <c r="A12" s="2"/>
      <c r="B12" s="11" t="s">
        <v>191</v>
      </c>
      <c r="C12" s="11"/>
      <c r="D12" s="11"/>
      <c r="E12" s="11"/>
      <c r="F12" s="11"/>
      <c r="G12" s="12" t="s">
        <v>147</v>
      </c>
      <c r="H12" s="12"/>
      <c r="I12" s="12"/>
      <c r="J12" s="12"/>
      <c r="K12" s="12"/>
    </row>
    <row r="13" ht="20.1" customHeight="1" spans="1:11">
      <c r="A13" s="13" t="s">
        <v>148</v>
      </c>
      <c r="B13" s="2" t="s">
        <v>36</v>
      </c>
      <c r="C13" s="2" t="s">
        <v>37</v>
      </c>
      <c r="D13" s="2" t="s">
        <v>38</v>
      </c>
      <c r="E13" s="2"/>
      <c r="F13" s="2" t="s">
        <v>39</v>
      </c>
      <c r="G13" s="2" t="s">
        <v>40</v>
      </c>
      <c r="H13" s="2" t="s">
        <v>20</v>
      </c>
      <c r="I13" s="2" t="s">
        <v>21</v>
      </c>
      <c r="J13" s="2" t="s">
        <v>41</v>
      </c>
      <c r="K13" s="2"/>
    </row>
    <row r="14" ht="20.1" customHeight="1" spans="1:11">
      <c r="A14" s="14"/>
      <c r="B14" s="15" t="s">
        <v>149</v>
      </c>
      <c r="C14" s="15" t="s">
        <v>150</v>
      </c>
      <c r="D14" s="58" t="s">
        <v>151</v>
      </c>
      <c r="E14" s="59"/>
      <c r="F14" s="21" t="s">
        <v>152</v>
      </c>
      <c r="G14" s="19" t="s">
        <v>153</v>
      </c>
      <c r="H14" s="19">
        <v>10</v>
      </c>
      <c r="I14" s="19">
        <v>10</v>
      </c>
      <c r="J14" s="37"/>
      <c r="K14" s="38"/>
    </row>
    <row r="15" ht="20.1" customHeight="1" spans="1:11">
      <c r="A15" s="14"/>
      <c r="B15" s="20"/>
      <c r="C15" s="15" t="s">
        <v>154</v>
      </c>
      <c r="D15" s="58" t="s">
        <v>155</v>
      </c>
      <c r="E15" s="59"/>
      <c r="F15" s="21" t="s">
        <v>156</v>
      </c>
      <c r="G15" s="21">
        <v>0.9818</v>
      </c>
      <c r="H15" s="19">
        <v>13</v>
      </c>
      <c r="I15" s="19">
        <v>13</v>
      </c>
      <c r="J15" s="37"/>
      <c r="K15" s="38"/>
    </row>
    <row r="16" ht="20.1" customHeight="1" spans="1:11">
      <c r="A16" s="14"/>
      <c r="B16" s="20"/>
      <c r="C16" s="15" t="s">
        <v>157</v>
      </c>
      <c r="D16" s="58" t="s">
        <v>158</v>
      </c>
      <c r="E16" s="59"/>
      <c r="F16" s="21" t="s">
        <v>72</v>
      </c>
      <c r="G16" s="21">
        <v>0.9818</v>
      </c>
      <c r="H16" s="19">
        <v>15</v>
      </c>
      <c r="I16" s="19">
        <v>15</v>
      </c>
      <c r="J16" s="37"/>
      <c r="K16" s="38"/>
    </row>
    <row r="17" ht="20.1" customHeight="1" spans="1:11">
      <c r="A17" s="14"/>
      <c r="B17" s="23"/>
      <c r="C17" s="24" t="s">
        <v>159</v>
      </c>
      <c r="D17" s="58" t="s">
        <v>192</v>
      </c>
      <c r="E17" s="59"/>
      <c r="F17" s="21" t="s">
        <v>193</v>
      </c>
      <c r="G17" s="25">
        <v>1</v>
      </c>
      <c r="H17" s="19">
        <v>12</v>
      </c>
      <c r="I17" s="19">
        <v>12</v>
      </c>
      <c r="J17" s="24"/>
      <c r="K17" s="24"/>
    </row>
    <row r="18" ht="20.1" customHeight="1" spans="1:11">
      <c r="A18" s="14"/>
      <c r="B18" s="20" t="s">
        <v>162</v>
      </c>
      <c r="C18" s="24" t="s">
        <v>163</v>
      </c>
      <c r="D18" s="58" t="s">
        <v>164</v>
      </c>
      <c r="E18" s="59"/>
      <c r="F18" s="21" t="s">
        <v>165</v>
      </c>
      <c r="G18" s="25">
        <v>1</v>
      </c>
      <c r="H18" s="19">
        <v>9</v>
      </c>
      <c r="I18" s="19">
        <v>9</v>
      </c>
      <c r="J18" s="37"/>
      <c r="K18" s="38"/>
    </row>
    <row r="19" ht="20.1" customHeight="1" spans="1:11">
      <c r="A19" s="14"/>
      <c r="B19" s="20"/>
      <c r="C19" s="24" t="s">
        <v>166</v>
      </c>
      <c r="D19" s="58" t="s">
        <v>167</v>
      </c>
      <c r="E19" s="59"/>
      <c r="F19" s="21" t="s">
        <v>194</v>
      </c>
      <c r="G19" s="25">
        <v>1</v>
      </c>
      <c r="H19" s="19">
        <v>9</v>
      </c>
      <c r="I19" s="19">
        <v>9</v>
      </c>
      <c r="J19" s="37"/>
      <c r="K19" s="38"/>
    </row>
    <row r="20" ht="95" customHeight="1" spans="1:11">
      <c r="A20" s="14"/>
      <c r="B20" s="20"/>
      <c r="C20" s="24" t="s">
        <v>169</v>
      </c>
      <c r="D20" s="58" t="s">
        <v>170</v>
      </c>
      <c r="E20" s="59"/>
      <c r="F20" s="21" t="s">
        <v>195</v>
      </c>
      <c r="G20" s="25">
        <v>1</v>
      </c>
      <c r="H20" s="19">
        <v>5</v>
      </c>
      <c r="I20" s="19">
        <v>0</v>
      </c>
      <c r="J20" s="63" t="s">
        <v>173</v>
      </c>
      <c r="K20" s="64"/>
    </row>
    <row r="21" ht="20.1" customHeight="1" spans="1:11">
      <c r="A21" s="14"/>
      <c r="B21" s="23"/>
      <c r="C21" s="24" t="s">
        <v>174</v>
      </c>
      <c r="D21" s="58" t="s">
        <v>175</v>
      </c>
      <c r="E21" s="59"/>
      <c r="F21" s="21" t="s">
        <v>90</v>
      </c>
      <c r="G21" s="25">
        <v>1</v>
      </c>
      <c r="H21" s="19">
        <v>7</v>
      </c>
      <c r="I21" s="19">
        <v>7</v>
      </c>
      <c r="J21" s="37"/>
      <c r="K21" s="38"/>
    </row>
    <row r="22" ht="20.1" customHeight="1" spans="1:11">
      <c r="A22" s="27"/>
      <c r="B22" s="23" t="s">
        <v>176</v>
      </c>
      <c r="C22" s="24" t="s">
        <v>176</v>
      </c>
      <c r="D22" s="58" t="s">
        <v>196</v>
      </c>
      <c r="E22" s="59"/>
      <c r="F22" s="21" t="s">
        <v>178</v>
      </c>
      <c r="G22" s="25">
        <v>1</v>
      </c>
      <c r="H22" s="19">
        <v>10</v>
      </c>
      <c r="I22" s="19">
        <v>10</v>
      </c>
      <c r="J22" s="37"/>
      <c r="K22" s="38"/>
    </row>
    <row r="23" ht="20.1" customHeight="1" spans="1:11">
      <c r="A23" s="28" t="s">
        <v>179</v>
      </c>
      <c r="B23" s="28"/>
      <c r="C23" s="28"/>
      <c r="D23" s="28"/>
      <c r="E23" s="28"/>
      <c r="F23" s="28"/>
      <c r="G23" s="28"/>
      <c r="H23" s="28">
        <f>SUM(H14:H22)+SUM(I6)</f>
        <v>100</v>
      </c>
      <c r="I23" s="65">
        <f>SUM(I14:I22)+SUM(K6)</f>
        <v>87.5555555555556</v>
      </c>
      <c r="J23" s="39"/>
      <c r="K23" s="39"/>
    </row>
    <row r="24" ht="20.1" customHeight="1" spans="1:11">
      <c r="A24" s="29" t="s">
        <v>180</v>
      </c>
      <c r="B24" s="30" t="s">
        <v>104</v>
      </c>
      <c r="C24" s="31"/>
      <c r="D24" s="31"/>
      <c r="E24" s="31"/>
      <c r="F24" s="31"/>
      <c r="G24" s="31"/>
      <c r="H24" s="31"/>
      <c r="I24" s="31"/>
      <c r="J24" s="31"/>
      <c r="K24" s="40"/>
    </row>
    <row r="25" ht="27.95" customHeight="1" spans="1:11">
      <c r="A25" s="32" t="s">
        <v>181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</row>
    <row r="26" ht="57" customHeight="1" spans="1:11">
      <c r="A26" s="32" t="s">
        <v>182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</row>
    <row r="27" ht="39" customHeight="1" spans="1:11">
      <c r="A27" s="32" t="s">
        <v>183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</row>
    <row r="28" spans="1:11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</row>
  </sheetData>
  <mergeCells count="59">
    <mergeCell ref="A1:K1"/>
    <mergeCell ref="A2:B2"/>
    <mergeCell ref="C2:K2"/>
    <mergeCell ref="A3:B3"/>
    <mergeCell ref="C3:F3"/>
    <mergeCell ref="G3:H3"/>
    <mergeCell ref="I3:K3"/>
    <mergeCell ref="C6:D6"/>
    <mergeCell ref="G6:H6"/>
    <mergeCell ref="C7:D7"/>
    <mergeCell ref="G7:H7"/>
    <mergeCell ref="C8:D8"/>
    <mergeCell ref="G8:H8"/>
    <mergeCell ref="C9:D9"/>
    <mergeCell ref="G9:H9"/>
    <mergeCell ref="C10:D10"/>
    <mergeCell ref="G10:H10"/>
    <mergeCell ref="B11:F11"/>
    <mergeCell ref="G11:K11"/>
    <mergeCell ref="B12:F12"/>
    <mergeCell ref="G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A23:G23"/>
    <mergeCell ref="J23:K23"/>
    <mergeCell ref="B24:K24"/>
    <mergeCell ref="A25:K25"/>
    <mergeCell ref="A26:K26"/>
    <mergeCell ref="A27:K27"/>
    <mergeCell ref="A11:A12"/>
    <mergeCell ref="A13:A22"/>
    <mergeCell ref="B14:B17"/>
    <mergeCell ref="B18:B21"/>
    <mergeCell ref="E4:E5"/>
    <mergeCell ref="F4:F5"/>
    <mergeCell ref="I4:I5"/>
    <mergeCell ref="J4:J5"/>
    <mergeCell ref="K4:K5"/>
    <mergeCell ref="C4:D5"/>
    <mergeCell ref="G4:H5"/>
    <mergeCell ref="A4:B10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workbookViewId="0">
      <selection activeCell="A1" sqref="A1:L1"/>
    </sheetView>
  </sheetViews>
  <sheetFormatPr defaultColWidth="9" defaultRowHeight="14" outlineLevelRow="5"/>
  <cols>
    <col min="1" max="1" width="5.75454545454545" style="42" customWidth="1"/>
    <col min="2" max="2" width="20.7545454545455" customWidth="1"/>
    <col min="3" max="3" width="18.3727272727273" customWidth="1"/>
    <col min="4" max="4" width="8.37272727272727" customWidth="1"/>
    <col min="5" max="5" width="11.5" customWidth="1"/>
    <col min="6" max="6" width="9.62727272727273" customWidth="1"/>
    <col min="7" max="7" width="8.75454545454545" customWidth="1"/>
    <col min="8" max="8" width="9.25454545454545" customWidth="1"/>
    <col min="9" max="10" width="11.5" customWidth="1"/>
    <col min="11" max="11" width="7.75454545454545" customWidth="1"/>
    <col min="12" max="12" width="6.5" customWidth="1"/>
  </cols>
  <sheetData>
    <row r="1" ht="57" customHeight="1" spans="1:12">
      <c r="A1" s="43" t="s">
        <v>197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="41" customFormat="1" ht="30" customHeight="1" spans="1:12">
      <c r="A2" s="44" t="s">
        <v>121</v>
      </c>
      <c r="B2" s="24" t="s">
        <v>185</v>
      </c>
      <c r="C2" s="45" t="s">
        <v>123</v>
      </c>
      <c r="D2" s="37" t="s">
        <v>198</v>
      </c>
      <c r="E2" s="46"/>
      <c r="F2" s="46"/>
      <c r="G2" s="46"/>
      <c r="H2" s="46"/>
      <c r="I2" s="46"/>
      <c r="J2" s="38"/>
      <c r="K2" s="44" t="s">
        <v>125</v>
      </c>
      <c r="L2" s="44" t="s">
        <v>126</v>
      </c>
    </row>
    <row r="3" s="41" customFormat="1" ht="30" customHeight="1" spans="1:12">
      <c r="A3" s="47"/>
      <c r="B3" s="24"/>
      <c r="C3" s="45"/>
      <c r="D3" s="37" t="s">
        <v>17</v>
      </c>
      <c r="E3" s="46"/>
      <c r="F3" s="46"/>
      <c r="G3" s="46"/>
      <c r="H3" s="38"/>
      <c r="I3" s="15" t="s">
        <v>127</v>
      </c>
      <c r="J3" s="15" t="s">
        <v>128</v>
      </c>
      <c r="K3" s="47"/>
      <c r="L3" s="47"/>
    </row>
    <row r="4" s="41" customFormat="1" ht="30" customHeight="1" spans="1:12">
      <c r="A4" s="48"/>
      <c r="B4" s="24"/>
      <c r="C4" s="45"/>
      <c r="D4" s="45" t="s">
        <v>129</v>
      </c>
      <c r="E4" s="24" t="s">
        <v>199</v>
      </c>
      <c r="F4" s="24" t="s">
        <v>200</v>
      </c>
      <c r="G4" s="24" t="s">
        <v>201</v>
      </c>
      <c r="H4" s="24" t="s">
        <v>132</v>
      </c>
      <c r="I4" s="23"/>
      <c r="J4" s="48"/>
      <c r="K4" s="48"/>
      <c r="L4" s="47"/>
    </row>
    <row r="5" ht="30" customHeight="1" spans="1:12">
      <c r="A5" s="45">
        <v>1</v>
      </c>
      <c r="B5" s="48" t="s">
        <v>202</v>
      </c>
      <c r="C5" s="49" t="s">
        <v>14</v>
      </c>
      <c r="D5" s="50">
        <f>E5+F5+G5+H5</f>
        <v>431</v>
      </c>
      <c r="E5" s="50">
        <v>431</v>
      </c>
      <c r="F5" s="51">
        <v>0</v>
      </c>
      <c r="G5" s="51">
        <v>0</v>
      </c>
      <c r="H5" s="51">
        <v>0</v>
      </c>
      <c r="I5" s="55">
        <v>431</v>
      </c>
      <c r="J5" s="56">
        <f>I5/D5</f>
        <v>1</v>
      </c>
      <c r="K5" s="57">
        <v>95</v>
      </c>
      <c r="L5" s="39"/>
    </row>
    <row r="6" ht="30" customHeight="1" spans="1:12">
      <c r="A6" s="52" t="s">
        <v>117</v>
      </c>
      <c r="B6" s="53"/>
      <c r="C6" s="54"/>
      <c r="D6" s="50">
        <f>D5</f>
        <v>431</v>
      </c>
      <c r="E6" s="50">
        <f>E5</f>
        <v>431</v>
      </c>
      <c r="F6" s="51">
        <v>0</v>
      </c>
      <c r="G6" s="51">
        <v>0</v>
      </c>
      <c r="H6" s="51">
        <v>0</v>
      </c>
      <c r="I6" s="55">
        <f>I5</f>
        <v>431</v>
      </c>
      <c r="J6" s="56">
        <f>I6/D6</f>
        <v>1</v>
      </c>
      <c r="K6" s="51"/>
      <c r="L6" s="39"/>
    </row>
  </sheetData>
  <mergeCells count="11">
    <mergeCell ref="A1:L1"/>
    <mergeCell ref="D2:J2"/>
    <mergeCell ref="D3:H3"/>
    <mergeCell ref="A6:C6"/>
    <mergeCell ref="A2:A4"/>
    <mergeCell ref="B2:B4"/>
    <mergeCell ref="C2:C4"/>
    <mergeCell ref="I3:I4"/>
    <mergeCell ref="J3:J4"/>
    <mergeCell ref="K2:K4"/>
    <mergeCell ref="L2:L4"/>
  </mergeCells>
  <pageMargins left="0.75" right="0.75" top="1" bottom="1" header="0.5" footer="0.5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workbookViewId="0">
      <selection activeCell="L3" sqref="L3"/>
    </sheetView>
  </sheetViews>
  <sheetFormatPr defaultColWidth="9" defaultRowHeight="14"/>
  <cols>
    <col min="1" max="1" width="9.75454545454545" customWidth="1"/>
    <col min="2" max="2" width="10.3727272727273" customWidth="1"/>
    <col min="3" max="3" width="14.2545454545455" customWidth="1"/>
    <col min="5" max="5" width="10" customWidth="1"/>
    <col min="6" max="6" width="12.6272727272727" customWidth="1"/>
    <col min="7" max="7" width="12.3727272727273" customWidth="1"/>
    <col min="8" max="8" width="8.62727272727273" customWidth="1"/>
    <col min="9" max="9" width="8.37272727272727" customWidth="1"/>
    <col min="10" max="10" width="17.7545454545455" customWidth="1"/>
    <col min="11" max="11" width="8.37272727272727" customWidth="1"/>
    <col min="12" max="12" width="30.3727272727273" customWidth="1"/>
    <col min="13" max="13" width="29" customWidth="1"/>
  </cols>
  <sheetData>
    <row r="1" ht="42" customHeight="1" spans="1:11">
      <c r="A1" s="1" t="s">
        <v>184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0.1" customHeight="1" spans="1:11">
      <c r="A2" s="2" t="s">
        <v>185</v>
      </c>
      <c r="B2" s="2"/>
      <c r="C2" s="2" t="s">
        <v>202</v>
      </c>
      <c r="D2" s="2"/>
      <c r="E2" s="2"/>
      <c r="F2" s="2"/>
      <c r="G2" s="2"/>
      <c r="H2" s="2"/>
      <c r="I2" s="2"/>
      <c r="J2" s="2"/>
      <c r="K2" s="2"/>
    </row>
    <row r="3" ht="20.1" customHeight="1" spans="1:11">
      <c r="A3" s="2" t="s">
        <v>186</v>
      </c>
      <c r="B3" s="2"/>
      <c r="C3" s="2" t="s">
        <v>203</v>
      </c>
      <c r="D3" s="2"/>
      <c r="E3" s="2"/>
      <c r="F3" s="2"/>
      <c r="G3" s="3" t="s">
        <v>136</v>
      </c>
      <c r="H3" s="3"/>
      <c r="I3" s="2" t="s">
        <v>14</v>
      </c>
      <c r="J3" s="2"/>
      <c r="K3" s="2"/>
    </row>
    <row r="4" ht="20.1" customHeight="1" spans="1:11">
      <c r="A4" s="2" t="s">
        <v>124</v>
      </c>
      <c r="B4" s="2"/>
      <c r="C4" s="2"/>
      <c r="D4" s="2"/>
      <c r="E4" s="2" t="s">
        <v>16</v>
      </c>
      <c r="F4" s="2" t="s">
        <v>137</v>
      </c>
      <c r="G4" s="2" t="s">
        <v>138</v>
      </c>
      <c r="H4" s="2"/>
      <c r="I4" s="2" t="s">
        <v>20</v>
      </c>
      <c r="J4" s="2" t="s">
        <v>139</v>
      </c>
      <c r="K4" s="2" t="s">
        <v>21</v>
      </c>
    </row>
    <row r="5" ht="20.1" customHeight="1" spans="1:11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ht="20.1" customHeight="1" spans="1:11">
      <c r="A6" s="2"/>
      <c r="B6" s="2"/>
      <c r="C6" s="4" t="s">
        <v>140</v>
      </c>
      <c r="D6" s="4"/>
      <c r="E6" s="5">
        <v>442</v>
      </c>
      <c r="F6" s="6">
        <v>431</v>
      </c>
      <c r="G6" s="5">
        <v>431</v>
      </c>
      <c r="H6" s="5"/>
      <c r="I6" s="5">
        <v>10</v>
      </c>
      <c r="J6" s="25">
        <f>G6/F6</f>
        <v>1</v>
      </c>
      <c r="K6" s="5">
        <v>10</v>
      </c>
    </row>
    <row r="7" ht="20.1" customHeight="1" spans="1:11">
      <c r="A7" s="2"/>
      <c r="B7" s="2"/>
      <c r="C7" s="2" t="s">
        <v>187</v>
      </c>
      <c r="D7" s="2"/>
      <c r="E7" s="5">
        <v>442</v>
      </c>
      <c r="F7" s="6">
        <v>431</v>
      </c>
      <c r="G7" s="5">
        <v>431</v>
      </c>
      <c r="H7" s="5"/>
      <c r="I7" s="5" t="s">
        <v>24</v>
      </c>
      <c r="J7" s="25" t="s">
        <v>24</v>
      </c>
      <c r="K7" s="5" t="s">
        <v>24</v>
      </c>
    </row>
    <row r="8" ht="20.1" customHeight="1" spans="1:11">
      <c r="A8" s="2"/>
      <c r="B8" s="2"/>
      <c r="C8" s="7" t="s">
        <v>188</v>
      </c>
      <c r="D8" s="8"/>
      <c r="E8" s="5">
        <v>0</v>
      </c>
      <c r="F8" s="5">
        <v>0</v>
      </c>
      <c r="G8" s="9">
        <v>0</v>
      </c>
      <c r="H8" s="10"/>
      <c r="I8" s="5" t="s">
        <v>24</v>
      </c>
      <c r="J8" s="5" t="s">
        <v>24</v>
      </c>
      <c r="K8" s="5" t="s">
        <v>24</v>
      </c>
    </row>
    <row r="9" ht="20.1" customHeight="1" spans="1:11">
      <c r="A9" s="2"/>
      <c r="B9" s="2"/>
      <c r="C9" s="2" t="s">
        <v>189</v>
      </c>
      <c r="D9" s="2"/>
      <c r="E9" s="5">
        <v>0</v>
      </c>
      <c r="F9" s="5">
        <v>0</v>
      </c>
      <c r="G9" s="9">
        <v>0</v>
      </c>
      <c r="H9" s="10"/>
      <c r="I9" s="5" t="s">
        <v>24</v>
      </c>
      <c r="J9" s="5" t="s">
        <v>24</v>
      </c>
      <c r="K9" s="5" t="s">
        <v>24</v>
      </c>
    </row>
    <row r="10" ht="20.1" customHeight="1" spans="1:11">
      <c r="A10" s="2"/>
      <c r="B10" s="2"/>
      <c r="C10" s="2" t="s">
        <v>190</v>
      </c>
      <c r="D10" s="2"/>
      <c r="E10" s="2">
        <v>0</v>
      </c>
      <c r="F10" s="2">
        <v>0</v>
      </c>
      <c r="G10" s="7">
        <v>0</v>
      </c>
      <c r="H10" s="8"/>
      <c r="I10" s="2" t="s">
        <v>24</v>
      </c>
      <c r="J10" s="2" t="s">
        <v>24</v>
      </c>
      <c r="K10" s="2" t="s">
        <v>24</v>
      </c>
    </row>
    <row r="11" ht="20.1" customHeight="1" spans="1:11">
      <c r="A11" s="2" t="s">
        <v>144</v>
      </c>
      <c r="B11" s="2" t="s">
        <v>27</v>
      </c>
      <c r="C11" s="2"/>
      <c r="D11" s="2"/>
      <c r="E11" s="2"/>
      <c r="F11" s="2"/>
      <c r="G11" s="2" t="s">
        <v>145</v>
      </c>
      <c r="H11" s="2"/>
      <c r="I11" s="2"/>
      <c r="J11" s="2"/>
      <c r="K11" s="2"/>
    </row>
    <row r="12" ht="66.95" customHeight="1" spans="1:11">
      <c r="A12" s="2"/>
      <c r="B12" s="11" t="s">
        <v>204</v>
      </c>
      <c r="C12" s="11"/>
      <c r="D12" s="11"/>
      <c r="E12" s="11"/>
      <c r="F12" s="11"/>
      <c r="G12" s="12" t="s">
        <v>147</v>
      </c>
      <c r="H12" s="12"/>
      <c r="I12" s="12"/>
      <c r="J12" s="12"/>
      <c r="K12" s="12"/>
    </row>
    <row r="13" ht="20.1" customHeight="1" spans="1:11">
      <c r="A13" s="13" t="s">
        <v>148</v>
      </c>
      <c r="B13" s="2" t="s">
        <v>36</v>
      </c>
      <c r="C13" s="2" t="s">
        <v>37</v>
      </c>
      <c r="D13" s="2" t="s">
        <v>38</v>
      </c>
      <c r="E13" s="2"/>
      <c r="F13" s="2" t="s">
        <v>39</v>
      </c>
      <c r="G13" s="2" t="s">
        <v>40</v>
      </c>
      <c r="H13" s="2" t="s">
        <v>20</v>
      </c>
      <c r="I13" s="2" t="s">
        <v>21</v>
      </c>
      <c r="J13" s="2" t="s">
        <v>41</v>
      </c>
      <c r="K13" s="2"/>
    </row>
    <row r="14" ht="20.1" customHeight="1" spans="1:11">
      <c r="A14" s="14"/>
      <c r="B14" s="15" t="s">
        <v>149</v>
      </c>
      <c r="C14" s="15" t="s">
        <v>150</v>
      </c>
      <c r="D14" s="16" t="s">
        <v>151</v>
      </c>
      <c r="E14" s="17"/>
      <c r="F14" s="18" t="s">
        <v>152</v>
      </c>
      <c r="G14" s="19" t="s">
        <v>153</v>
      </c>
      <c r="H14" s="19">
        <v>10</v>
      </c>
      <c r="I14" s="19">
        <v>10</v>
      </c>
      <c r="J14" s="33"/>
      <c r="K14" s="34"/>
    </row>
    <row r="15" ht="20.1" customHeight="1" spans="1:11">
      <c r="A15" s="14"/>
      <c r="B15" s="20"/>
      <c r="C15" s="15" t="s">
        <v>154</v>
      </c>
      <c r="D15" s="16" t="s">
        <v>155</v>
      </c>
      <c r="E15" s="17"/>
      <c r="F15" s="18" t="s">
        <v>156</v>
      </c>
      <c r="G15" s="21">
        <v>0.9818</v>
      </c>
      <c r="H15" s="19">
        <v>13</v>
      </c>
      <c r="I15" s="19">
        <v>13</v>
      </c>
      <c r="J15" s="35"/>
      <c r="K15" s="36"/>
    </row>
    <row r="16" ht="20.1" customHeight="1" spans="1:11">
      <c r="A16" s="14"/>
      <c r="B16" s="20"/>
      <c r="C16" s="15" t="s">
        <v>157</v>
      </c>
      <c r="D16" s="16" t="s">
        <v>158</v>
      </c>
      <c r="E16" s="17"/>
      <c r="F16" s="22" t="s">
        <v>72</v>
      </c>
      <c r="G16" s="21">
        <v>0.9818</v>
      </c>
      <c r="H16" s="19">
        <v>15</v>
      </c>
      <c r="I16" s="19">
        <v>15</v>
      </c>
      <c r="J16" s="37"/>
      <c r="K16" s="38"/>
    </row>
    <row r="17" ht="20.1" customHeight="1" spans="1:11">
      <c r="A17" s="14"/>
      <c r="B17" s="23"/>
      <c r="C17" s="24" t="s">
        <v>159</v>
      </c>
      <c r="D17" s="16" t="s">
        <v>192</v>
      </c>
      <c r="E17" s="17"/>
      <c r="F17" s="22" t="s">
        <v>193</v>
      </c>
      <c r="G17" s="25">
        <v>1</v>
      </c>
      <c r="H17" s="19">
        <v>12</v>
      </c>
      <c r="I17" s="19">
        <v>12</v>
      </c>
      <c r="J17" s="24"/>
      <c r="K17" s="24"/>
    </row>
    <row r="18" ht="20.1" customHeight="1" spans="1:11">
      <c r="A18" s="14"/>
      <c r="B18" s="20" t="s">
        <v>162</v>
      </c>
      <c r="C18" s="24" t="s">
        <v>163</v>
      </c>
      <c r="D18" s="16" t="s">
        <v>164</v>
      </c>
      <c r="E18" s="17"/>
      <c r="F18" s="22" t="s">
        <v>165</v>
      </c>
      <c r="G18" s="26">
        <v>1</v>
      </c>
      <c r="H18" s="24">
        <v>9</v>
      </c>
      <c r="I18" s="24">
        <v>9</v>
      </c>
      <c r="J18" s="37"/>
      <c r="K18" s="38"/>
    </row>
    <row r="19" ht="20.1" customHeight="1" spans="1:11">
      <c r="A19" s="14"/>
      <c r="B19" s="20"/>
      <c r="C19" s="24" t="s">
        <v>166</v>
      </c>
      <c r="D19" s="16" t="s">
        <v>167</v>
      </c>
      <c r="E19" s="17"/>
      <c r="F19" s="22" t="s">
        <v>168</v>
      </c>
      <c r="G19" s="26">
        <v>1</v>
      </c>
      <c r="H19" s="24">
        <v>8</v>
      </c>
      <c r="I19" s="24">
        <v>8</v>
      </c>
      <c r="J19" s="37"/>
      <c r="K19" s="38"/>
    </row>
    <row r="20" ht="96" customHeight="1" spans="1:11">
      <c r="A20" s="14"/>
      <c r="B20" s="20"/>
      <c r="C20" s="24" t="s">
        <v>169</v>
      </c>
      <c r="D20" s="16" t="s">
        <v>170</v>
      </c>
      <c r="E20" s="17"/>
      <c r="F20" s="19" t="s">
        <v>171</v>
      </c>
      <c r="G20" s="25" t="s">
        <v>172</v>
      </c>
      <c r="H20" s="24">
        <v>5</v>
      </c>
      <c r="I20" s="19">
        <v>0</v>
      </c>
      <c r="J20" s="35" t="s">
        <v>173</v>
      </c>
      <c r="K20" s="36"/>
    </row>
    <row r="21" ht="20.1" customHeight="1" spans="1:11">
      <c r="A21" s="14"/>
      <c r="B21" s="23"/>
      <c r="C21" s="24" t="s">
        <v>174</v>
      </c>
      <c r="D21" s="16" t="s">
        <v>175</v>
      </c>
      <c r="E21" s="17"/>
      <c r="F21" s="19" t="s">
        <v>90</v>
      </c>
      <c r="G21" s="26">
        <v>1</v>
      </c>
      <c r="H21" s="24">
        <v>8</v>
      </c>
      <c r="I21" s="24">
        <v>8</v>
      </c>
      <c r="J21" s="37"/>
      <c r="K21" s="38"/>
    </row>
    <row r="22" ht="20.1" customHeight="1" spans="1:11">
      <c r="A22" s="27"/>
      <c r="B22" s="23" t="s">
        <v>176</v>
      </c>
      <c r="C22" s="24" t="s">
        <v>176</v>
      </c>
      <c r="D22" s="16" t="s">
        <v>196</v>
      </c>
      <c r="E22" s="17"/>
      <c r="F22" s="19" t="s">
        <v>178</v>
      </c>
      <c r="G22" s="25">
        <v>1</v>
      </c>
      <c r="H22" s="19">
        <v>10</v>
      </c>
      <c r="I22" s="19">
        <v>10</v>
      </c>
      <c r="J22" s="37"/>
      <c r="K22" s="38"/>
    </row>
    <row r="23" ht="20.1" customHeight="1" spans="1:11">
      <c r="A23" s="28" t="s">
        <v>179</v>
      </c>
      <c r="B23" s="28"/>
      <c r="C23" s="28"/>
      <c r="D23" s="28"/>
      <c r="E23" s="28"/>
      <c r="F23" s="28"/>
      <c r="G23" s="28"/>
      <c r="H23" s="28">
        <f>SUM(H14:H22)+SUM(I6)</f>
        <v>100</v>
      </c>
      <c r="I23" s="28">
        <f>SUM(I14:I22)+K6</f>
        <v>95</v>
      </c>
      <c r="J23" s="39"/>
      <c r="K23" s="39"/>
    </row>
    <row r="24" ht="20.1" customHeight="1" spans="1:11">
      <c r="A24" s="29" t="s">
        <v>180</v>
      </c>
      <c r="B24" s="30" t="s">
        <v>104</v>
      </c>
      <c r="C24" s="31"/>
      <c r="D24" s="31"/>
      <c r="E24" s="31"/>
      <c r="F24" s="31"/>
      <c r="G24" s="31"/>
      <c r="H24" s="31"/>
      <c r="I24" s="31"/>
      <c r="J24" s="31"/>
      <c r="K24" s="40"/>
    </row>
    <row r="25" ht="30" customHeight="1" spans="1:11">
      <c r="A25" s="32" t="s">
        <v>181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</row>
    <row r="26" ht="53.1" customHeight="1" spans="1:11">
      <c r="A26" s="32" t="s">
        <v>182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</row>
    <row r="27" ht="51.95" customHeight="1" spans="1:11">
      <c r="A27" s="32" t="s">
        <v>183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</row>
  </sheetData>
  <mergeCells count="59">
    <mergeCell ref="A1:K1"/>
    <mergeCell ref="A2:B2"/>
    <mergeCell ref="C2:K2"/>
    <mergeCell ref="A3:B3"/>
    <mergeCell ref="C3:F3"/>
    <mergeCell ref="G3:H3"/>
    <mergeCell ref="I3:K3"/>
    <mergeCell ref="C6:D6"/>
    <mergeCell ref="G6:H6"/>
    <mergeCell ref="C7:D7"/>
    <mergeCell ref="G7:H7"/>
    <mergeCell ref="C8:D8"/>
    <mergeCell ref="G8:H8"/>
    <mergeCell ref="C9:D9"/>
    <mergeCell ref="G9:H9"/>
    <mergeCell ref="C10:D10"/>
    <mergeCell ref="G10:H10"/>
    <mergeCell ref="B11:F11"/>
    <mergeCell ref="G11:K11"/>
    <mergeCell ref="B12:F12"/>
    <mergeCell ref="G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A23:G23"/>
    <mergeCell ref="J23:K23"/>
    <mergeCell ref="B24:K24"/>
    <mergeCell ref="A25:K25"/>
    <mergeCell ref="A26:K26"/>
    <mergeCell ref="A27:K27"/>
    <mergeCell ref="A11:A12"/>
    <mergeCell ref="A13:A22"/>
    <mergeCell ref="B14:B17"/>
    <mergeCell ref="B18:B21"/>
    <mergeCell ref="E4:E5"/>
    <mergeCell ref="F4:F5"/>
    <mergeCell ref="I4:I5"/>
    <mergeCell ref="J4:J5"/>
    <mergeCell ref="K4:K5"/>
    <mergeCell ref="C4:D5"/>
    <mergeCell ref="G4:H5"/>
    <mergeCell ref="A4:B10"/>
  </mergeCells>
  <pageMargins left="0.75" right="0.75" top="1" bottom="1" header="0.5" footer="0.5"/>
  <pageSetup paperSize="9" scale="8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封面</vt:lpstr>
      <vt:lpstr>目录</vt:lpstr>
      <vt:lpstr>省级部门整体支出绩效自评表</vt:lpstr>
      <vt:lpstr>部门预算项目支出绩效自评结果汇总表</vt:lpstr>
      <vt:lpstr>业务费（本级）项目绩效自评表</vt:lpstr>
      <vt:lpstr>法院“两庭建设”资金（本级）项目绩效自评表</vt:lpstr>
      <vt:lpstr>省对市县转移支付绩效自评结果汇总表</vt:lpstr>
      <vt:lpstr>中央政法转移支付资金（本级）绩效自评表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WPS_1644891119</cp:lastModifiedBy>
  <dcterms:created xsi:type="dcterms:W3CDTF">2018-12-05T00:45:00Z</dcterms:created>
  <cp:lastPrinted>2020-03-12T02:25:00Z</cp:lastPrinted>
  <dcterms:modified xsi:type="dcterms:W3CDTF">2022-08-18T03:11:31Z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2052-11.1.0.12012</vt:lpwstr>
  </property>
  <property fmtid="{D5CDD505-2E9C-101B-9397-08002B2CF9AE}" pid="3" name="ICV">
    <vt:lpwstr>7076A05A67684F31BCC114C7FA6E0F3C</vt:lpwstr>
  </property>
</Properties>
</file>