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9" activeTab="4"/>
  </bookViews>
  <sheets>
    <sheet name="封面" sheetId="10" r:id="rId1"/>
    <sheet name="目录" sheetId="12" r:id="rId2"/>
    <sheet name="部门整体支出绩效自评表" sheetId="14" r:id="rId3"/>
    <sheet name="部门预算项目支出绩效自评结果汇总表" sheetId="5" r:id="rId4"/>
    <sheet name="业务费（本级）项目支出绩效自评表" sheetId="13" r:id="rId5"/>
    <sheet name="法庭运维费（本级）项目支出绩效自评表" sheetId="2" r:id="rId6"/>
    <sheet name="省对市县转移支付绩效自评结果汇总表" sheetId="6" r:id="rId7"/>
    <sheet name="中央政法转移支付资金（本级）绩效自评表" sheetId="3" r:id="rId8"/>
  </sheets>
  <calcPr calcId="144525"/>
</workbook>
</file>

<file path=xl/sharedStrings.xml><?xml version="1.0" encoding="utf-8"?>
<sst xmlns="http://schemas.openxmlformats.org/spreadsheetml/2006/main" count="408" uniqueCount="222">
  <si>
    <t>2021年度省级预算执行情况绩效自评报表</t>
  </si>
  <si>
    <t xml:space="preserve">                                 编报部门（单位公章）：瓜州县人民法院</t>
  </si>
  <si>
    <t xml:space="preserve">                                 编报日期：2022年1月30日</t>
  </si>
  <si>
    <t xml:space="preserve">                                 联系人及电话：郭红艳 19993708399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</si>
  <si>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</si>
  <si>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</si>
  <si>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</si>
  <si>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</si>
  <si>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1.业务费（本级）项目绩效自评表</t>
  </si>
  <si>
    <t xml:space="preserve">  2.法庭运维费（本级）项目绩效自评表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</si>
  <si>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</si>
  <si>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</si>
  <si>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 瓜州县人民法院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</si>
  <si>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</si>
  <si>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瓜州县人民法院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</si>
  <si>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</si>
  <si>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</si>
  <si>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</si>
  <si>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</si>
  <si>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</si>
  <si>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</si>
  <si>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</si>
  <si>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</si>
  <si>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</si>
  <si>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</si>
  <si>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</si>
  <si>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</si>
  <si>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</si>
  <si>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</si>
  <si>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发挥审判职能作用，提高办案水平和审判质效，打击危害社会治安秩序的行为，依法维护人民群众生命财产安全，及时受理审结刑事案件、民商事案件、行政案件等各类案件，提升法院公信力和人民群众满意度。</t>
  </si>
  <si>
    <t>目标1完成情况：我院忠实履行宪法法律赋予的职责，不断提高办案水平和审判质效，全年共受理各类案件5136件，审执结4445件，严厉打击刑事罪犯，推进刑事量刑规范化改革，保证同类型案件量刑均衡，维护人民群众生命财产安全。</t>
  </si>
  <si>
    <r>
      <rPr>
        <sz val="10.5"/>
        <color rgb="FF000000"/>
        <rFont val="宋体"/>
        <charset val="134"/>
      </rPr>
      <t>目标2：加强法院装备配备工作，及时采购各项设备，采购设备质量验收合格率达100%</t>
    </r>
    <r>
      <rPr>
        <sz val="10.5"/>
        <color rgb="FF000000"/>
        <rFont val="宋体"/>
        <charset val="134"/>
      </rPr>
      <t>，提高设备的使用效益，有效保障我院审判业务的开展。</t>
    </r>
  </si>
  <si>
    <t>目标2完成情况：本年度我院加强设备的购置工作，为法庭配置办公桌、椅、电视机，购置桌面云、安检闸机等设备，完成车库的新建工作，保障我院审判业务的开展。</t>
  </si>
  <si>
    <t>目标3：加强干警培训工作，提升队伍建设水平，全面践行司法为民宗旨，提高干警的综合素质和业务能力。</t>
  </si>
  <si>
    <t>目标3完成情况：本年度重视司法能力建设，及时成立领导小组，对队伍教育整顿工作进行扎实安排部署，组织干警参加“富民兴陇”视频讲座和业务培训学习80多人次，提高干警的综合素质和业务能力，增强队伍的凝聚力战斗力。</t>
  </si>
  <si>
    <t>目标4：加强我院法治宣传工作，规范公众行为、树立正确导向的功能，助力营造和谐的法治人文环境。</t>
  </si>
  <si>
    <t>目标4完成情况：着力打造法治宣传新品牌，开展法制宣传近25次；充分利用官方微博、微信公众号等新媒体平台，发布信息270余篇、制作短视频2集，被上级媒体采用近200余篇，配合甘肃卫视《法治进行时》完成专题节目制作1期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</si>
  <si>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</si>
  <si>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</si>
  <si>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</si>
  <si>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</si>
  <si>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</si>
  <si>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</si>
  <si>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</si>
  <si>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</si>
  <si>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</si>
  <si>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</si>
  <si>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</si>
  <si>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</si>
  <si>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</si>
  <si>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</si>
  <si>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</si>
  <si>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</si>
  <si>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</si>
  <si>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</si>
  <si>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</si>
  <si>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</si>
  <si>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</si>
  <si>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</si>
  <si>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</si>
  <si>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</si>
  <si>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</si>
  <si>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</si>
  <si>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</si>
  <si>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</si>
  <si>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</si>
  <si>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</si>
  <si>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产出数量指标1-刑事案件审结率</t>
  </si>
  <si>
    <t>≥85%</t>
  </si>
  <si>
    <t>产出数量指标2-民商事案件审结率</t>
  </si>
  <si>
    <t>产出数量指标3-执行案件结案率</t>
  </si>
  <si>
    <t>≥80%</t>
  </si>
  <si>
    <t>产出数量指标4-行政案件审结率</t>
  </si>
  <si>
    <t>产出数量指标5-采购工作完成率</t>
  </si>
  <si>
    <t>产出数量指标6-法治宣传工作完成率</t>
  </si>
  <si>
    <t>产出数量指标7-培训学习工作完成率</t>
  </si>
  <si>
    <t>产出质量指标1-一审服判息诉率</t>
  </si>
  <si>
    <t>产出质量指标2-采购设备质量验收合格率</t>
  </si>
  <si>
    <t>产出质量指标3-培训考核通过率</t>
  </si>
  <si>
    <t>产出时效指标1-法定审限内结案率</t>
  </si>
  <si>
    <t>≥90%</t>
  </si>
  <si>
    <t>产出时效指标2-采购工作完成及时性</t>
  </si>
  <si>
    <t>及时</t>
  </si>
  <si>
    <t>产出时效指标3-法治宣传工作完成及时性</t>
  </si>
  <si>
    <t>产出时效指标4-培训工作完成及时性</t>
  </si>
  <si>
    <t>产出成本指标-成本控制情况</t>
  </si>
  <si>
    <t>在预算范围内</t>
  </si>
  <si>
    <t>部门效果目标</t>
  </si>
  <si>
    <t>经济效益指标-执行标的到位率</t>
  </si>
  <si>
    <t>≥20%</t>
  </si>
  <si>
    <t>社会效益指标1-诉前调解成功率</t>
  </si>
  <si>
    <t>≥95%</t>
  </si>
  <si>
    <t>社会效益指标2-一审案件陪审率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</si>
  <si>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</si>
  <si>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</si>
  <si>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</si>
  <si>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</si>
  <si>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</si>
  <si>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</si>
  <si>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</si>
  <si>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</si>
  <si>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</si>
  <si>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</si>
  <si>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</si>
  <si>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</si>
  <si>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</si>
  <si>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</si>
  <si>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</si>
  <si>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</si>
  <si>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</si>
  <si>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</si>
  <si>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</si>
  <si>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</si>
  <si>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</si>
  <si>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</si>
  <si>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</si>
  <si>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</si>
  <si>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</si>
  <si>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</si>
  <si>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</si>
  <si>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</si>
  <si>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</si>
  <si>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</si>
  <si>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</si>
  <si>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</si>
  <si>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业务费（本级）</t>
  </si>
  <si>
    <t>法庭运维费（本级）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</si>
  <si>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</si>
  <si>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瓜州县人民法院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</si>
  <si>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</si>
  <si>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</si>
  <si>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</si>
  <si>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</si>
  <si>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</si>
  <si>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</si>
  <si>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</si>
  <si>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</si>
  <si>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</si>
  <si>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</si>
  <si>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2021年全省法院业务费预算数92万元，瓜州县人民法院，管辖面积大，人口达，案件数量大，资金使用绩效目标是：（1）提高审判办案质效，提高案件结案率、执行率；（2）保障法院重点工作；（3）弥补公用经费不足。</t>
  </si>
  <si>
    <t>我院建立统一的审判质量管理台帐，定期召开审判质效指标分析研讨会议，对全院各庭室指标完成情况进行综合点评，提升审判质效，全年共受理各类案件5136件，审执结4445件，同比上升22.7%和11.4%；按照财务管理制度的要求，加强资金的使用效益，保障各项审判工作、诉讼服务中心标准化建设等重点工作的开展。</t>
  </si>
  <si>
    <t>绩效指标</t>
  </si>
  <si>
    <t>产出指标</t>
  </si>
  <si>
    <t>数量指标</t>
  </si>
  <si>
    <t>案件受理数</t>
  </si>
  <si>
    <t>≥3700件</t>
  </si>
  <si>
    <t>5136件</t>
  </si>
  <si>
    <t>偏差原因分析：实际完成值达到目标值，但由于案件受理情况具有不可预测性，年初设置目标值偏低。
改进措施：下一年度我院将参考历史数据，合理设置目标值。</t>
  </si>
  <si>
    <t>审结案件数</t>
  </si>
  <si>
    <t>≥3600件</t>
  </si>
  <si>
    <t>4445件</t>
  </si>
  <si>
    <t>质量指标</t>
  </si>
  <si>
    <t>资金使用率</t>
  </si>
  <si>
    <t>时效指标</t>
  </si>
  <si>
    <t>资金使用完成率</t>
  </si>
  <si>
    <t>≥100%</t>
  </si>
  <si>
    <t>效益指标</t>
  </si>
  <si>
    <t>经济效益指标</t>
  </si>
  <si>
    <t>案件结案率</t>
  </si>
  <si>
    <t>案件执行率</t>
  </si>
  <si>
    <t>社会效益指标</t>
  </si>
  <si>
    <t>民事案件调解撤诉率</t>
  </si>
  <si>
    <t>≥30%</t>
  </si>
  <si>
    <t>我院引进多元化调解资源，加强民事案件调解工作，实际完成值达到目标值，但超出目标值的130%，导致系统扣分。</t>
  </si>
  <si>
    <t>生态效益指标</t>
  </si>
  <si>
    <t>法院环境满意度</t>
  </si>
  <si>
    <t>可持续影响指标</t>
  </si>
  <si>
    <t>部门协作率</t>
  </si>
  <si>
    <t>干警培训满意度</t>
  </si>
  <si>
    <t>配套设施到位率</t>
  </si>
  <si>
    <t>信息共享率</t>
  </si>
  <si>
    <t>资金使用规范率</t>
  </si>
  <si>
    <t>满意度指标</t>
  </si>
  <si>
    <t>服务对象满意度指标</t>
  </si>
  <si>
    <t>办案人员满意度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</si>
  <si>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</si>
  <si>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</si>
  <si>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</si>
  <si>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</si>
  <si>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</si>
  <si>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</si>
  <si>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通过2021年法庭运维经费的投入，提高基层法庭办案办公条件，进一步优化服务审判业务。项目主要产出目标包括以下方面：（1）法庭运维经费100%用于法庭支出；（2）合理分配支出比例，法庭干警满意度达到80%以上。</t>
  </si>
  <si>
    <t>本年度我院合理分配使用法庭运维经费，加强运行维护工作，对法庭设备设施进行日常维修维护，不断改善了基层法庭办案办公条件，进一步优化服务审判业务，法庭干警满意度达85%。</t>
  </si>
  <si>
    <t>每个法庭案件平均受理数</t>
  </si>
  <si>
    <t>≥220件</t>
  </si>
  <si>
    <t>220件</t>
  </si>
  <si>
    <t>派出法庭使用率</t>
  </si>
  <si>
    <t>资金使用及时率</t>
  </si>
  <si>
    <t>≥75%</t>
  </si>
  <si>
    <t>成本指标</t>
  </si>
  <si>
    <t>每个案件资金成本</t>
  </si>
  <si>
    <t>≤5000元</t>
  </si>
  <si>
    <t>5000元</t>
  </si>
  <si>
    <t>群众满意率</t>
  </si>
  <si>
    <t>群众对法庭办案环境满意度</t>
  </si>
  <si>
    <t>法庭配套设施完善度</t>
  </si>
  <si>
    <t>法庭运维经费使用性</t>
  </si>
  <si>
    <t>高</t>
  </si>
  <si>
    <t>干警满意度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</si>
  <si>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</si>
  <si>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</si>
  <si>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</si>
  <si>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</si>
  <si>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</si>
  <si>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</si>
  <si>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中央政法转移支付资金（本级）</t>
  </si>
  <si>
    <t>2021年度中央政法转移支付资金绩效自评表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</si>
  <si>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</si>
  <si>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</si>
  <si>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</si>
  <si>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</si>
  <si>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</si>
  <si>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</si>
  <si>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2021年中央转移支付预算资金135万元，瓜州县人民法院，管辖面积大，人口多，案件数量较大，交通工具使用年限过长、办案设备落后，不能满足审判执行工作需要，2021年急需更换交通工具和办案设备，以保障审执行工作顺利开展。资金使用绩效目标是：（1）提高审判办案质效，提高案件结案率、执行率；（2）保障法院重点工作；（3）弥补公用经费不足。</t>
  </si>
  <si>
    <t>2021年积极发挥了中央政法转移支付资金的使用效益，使用中央政法转移支付资金购置了安检闸机、桌面云等设备，保障审判执行工作的顺利开展；注重队伍建设，进一步提高了审判案件结案率和执行率，保障我院重点工作，弥补了公用经费的不足。</t>
  </si>
  <si>
    <t>资金投入及时率</t>
  </si>
  <si>
    <t>民事案件调解满意率</t>
  </si>
  <si>
    <t>当事人满意率</t>
  </si>
  <si>
    <t>=95%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</si>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</sst>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63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6" applyNumberFormat="0" applyAlignment="0" applyProtection="0">
      <alignment vertical="center"/>
    </xf>
    <xf numFmtId="0" fontId="31" fillId="13" borderId="22" applyNumberFormat="0" applyAlignment="0" applyProtection="0">
      <alignment vertical="center"/>
    </xf>
    <xf numFmtId="0" fontId="32" fillId="14" borderId="2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0" fontId="4" fillId="0" borderId="3" xfId="11" applyNumberFormat="1" applyFont="1" applyFill="1" applyBorder="1" applyAlignment="1">
      <alignment horizontal="center" vertical="center" wrapText="1"/>
    </xf>
    <xf numFmtId="10" fontId="4" fillId="0" borderId="4" xfId="1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4" xfId="49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90" zoomScaleNormal="90" workbookViewId="0">
      <selection activeCell="A1" sqref="A1"/>
    </sheetView>
  </sheetViews>
  <sheetFormatPr defaultColWidth="9" defaultRowHeight="13.5"/>
  <cols>
    <col min="1" max="1" width="181.375" customWidth="1"/>
  </cols>
  <sheetData>
    <row r="1" ht="149.25" customHeight="1" spans="1:11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51" customHeight="1" spans="1:11">
      <c r="A2" s="147"/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51" customHeight="1" spans="1:11">
      <c r="A3" s="147"/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ht="51" customHeight="1" spans="1:11">
      <c r="A4" s="148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ht="51" customHeight="1" spans="1:11">
      <c r="A5" s="149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ht="51" customHeight="1" spans="1:11">
      <c r="A6" s="150" t="s">
        <v>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</row>
    <row r="7" s="139" customFormat="1" ht="27" customHeight="1" spans="1:1">
      <c r="A7" s="151"/>
    </row>
    <row r="8" s="139" customFormat="1" ht="27" customHeight="1"/>
    <row r="9" s="13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" sqref="A2"/>
    </sheetView>
  </sheetViews>
  <sheetFormatPr defaultColWidth="9" defaultRowHeight="13.5"/>
  <cols>
    <col min="1" max="1" width="81.625" customWidth="1"/>
  </cols>
  <sheetData>
    <row r="1" spans="1:1">
      <c r="A1" s="140"/>
    </row>
    <row r="2" ht="40.5" customHeight="1" spans="1:1">
      <c r="A2" s="141" t="s">
        <v>4</v>
      </c>
    </row>
    <row r="3" ht="19.5" customHeight="1" spans="1:1">
      <c r="A3" s="140"/>
    </row>
    <row r="4" s="139" customFormat="1" ht="30.75" customHeight="1" spans="1:1">
      <c r="A4" s="142" t="s">
        <v>5</v>
      </c>
    </row>
    <row r="5" s="139" customFormat="1" ht="30.75" customHeight="1" spans="1:1">
      <c r="A5" s="142" t="s">
        <v>6</v>
      </c>
    </row>
    <row r="6" s="139" customFormat="1" ht="30.75" customHeight="1" spans="1:1">
      <c r="A6" s="142" t="s">
        <v>7</v>
      </c>
    </row>
    <row r="7" s="139" customFormat="1" ht="30.75" customHeight="1" spans="1:1">
      <c r="A7" s="143" t="s">
        <v>8</v>
      </c>
    </row>
    <row r="8" s="139" customFormat="1" ht="30.75" customHeight="1" spans="1:1">
      <c r="A8" s="143" t="s">
        <v>9</v>
      </c>
    </row>
    <row r="9" s="139" customFormat="1" ht="30.75" customHeight="1" spans="1:1">
      <c r="A9" s="144" t="s">
        <v>10</v>
      </c>
    </row>
    <row r="10" s="139" customFormat="1" ht="30.75" customHeight="1" spans="1:1">
      <c r="A10" s="143" t="s">
        <v>11</v>
      </c>
    </row>
    <row r="11" ht="14.25" spans="1:1">
      <c r="A11" s="143"/>
    </row>
    <row r="12" spans="1:1">
      <c r="A12" s="14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5"/>
  <sheetViews>
    <sheetView topLeftCell="A25" workbookViewId="0">
      <selection activeCell="A1" sqref="A1:I1"/>
    </sheetView>
  </sheetViews>
  <sheetFormatPr defaultColWidth="11" defaultRowHeight="20.1" customHeight="1"/>
  <cols>
    <col min="1" max="1" width="19.75" style="77" customWidth="1"/>
    <col min="2" max="2" width="19.125" style="77" customWidth="1"/>
    <col min="3" max="3" width="20.125" style="77" customWidth="1"/>
    <col min="4" max="4" width="37.375" style="77" customWidth="1"/>
    <col min="5" max="5" width="16.625" style="77" customWidth="1"/>
    <col min="6" max="6" width="14.25" style="77" customWidth="1"/>
    <col min="7" max="7" width="10.625" style="77" customWidth="1"/>
    <col min="8" max="8" width="10.25" style="77" customWidth="1"/>
    <col min="9" max="9" width="26.75" style="77" customWidth="1"/>
    <col min="10" max="16378" width="11" style="77"/>
    <col min="16379" max="16384" width="11" style="79"/>
  </cols>
  <sheetData>
    <row r="1" s="77" customFormat="1" ht="49.5" customHeight="1" spans="1:9">
      <c r="A1" s="80" t="s">
        <v>12</v>
      </c>
      <c r="B1" s="80"/>
      <c r="C1" s="80"/>
      <c r="D1" s="80"/>
      <c r="E1" s="80"/>
      <c r="F1" s="80"/>
      <c r="G1" s="80"/>
      <c r="H1" s="80"/>
      <c r="I1" s="80"/>
    </row>
    <row r="2" s="77" customFormat="1" customHeight="1" spans="1:9">
      <c r="A2" s="81" t="s">
        <v>13</v>
      </c>
      <c r="B2" s="82" t="s">
        <v>14</v>
      </c>
      <c r="C2" s="83"/>
      <c r="D2" s="83"/>
      <c r="E2" s="83"/>
      <c r="F2" s="83"/>
      <c r="G2" s="83"/>
      <c r="H2" s="83"/>
      <c r="I2" s="134"/>
    </row>
    <row r="3" s="77" customFormat="1" customHeight="1" spans="1:9">
      <c r="A3" s="84" t="s">
        <v>15</v>
      </c>
      <c r="B3" s="85"/>
      <c r="C3" s="85" t="s">
        <v>16</v>
      </c>
      <c r="D3" s="86" t="s">
        <v>17</v>
      </c>
      <c r="E3" s="87" t="s">
        <v>18</v>
      </c>
      <c r="F3" s="88" t="s">
        <v>19</v>
      </c>
      <c r="G3" s="89"/>
      <c r="H3" s="90" t="s">
        <v>20</v>
      </c>
      <c r="I3" s="135" t="s">
        <v>21</v>
      </c>
    </row>
    <row r="4" s="77" customFormat="1" customHeight="1" spans="1:9">
      <c r="A4" s="91"/>
      <c r="B4" s="92" t="s">
        <v>22</v>
      </c>
      <c r="C4" s="73">
        <f>C5+C6</f>
        <v>1475.35</v>
      </c>
      <c r="D4" s="73">
        <f>D5+D6</f>
        <v>1805.13</v>
      </c>
      <c r="E4" s="73">
        <f>E5+E6</f>
        <v>1734.83</v>
      </c>
      <c r="F4" s="93">
        <f t="shared" ref="F4:F6" si="0">E4/D4</f>
        <v>0.96105543645056</v>
      </c>
      <c r="G4" s="94"/>
      <c r="H4" s="95">
        <v>10</v>
      </c>
      <c r="I4" s="136">
        <f>H4*F4</f>
        <v>9.6105543645056</v>
      </c>
    </row>
    <row r="5" s="77" customFormat="1" customHeight="1" spans="1:9">
      <c r="A5" s="91"/>
      <c r="B5" s="96" t="s">
        <v>23</v>
      </c>
      <c r="C5" s="97">
        <v>1208.35</v>
      </c>
      <c r="D5" s="97">
        <v>1454.12</v>
      </c>
      <c r="E5" s="97">
        <v>1385.24</v>
      </c>
      <c r="F5" s="98">
        <f t="shared" si="0"/>
        <v>0.952631144609798</v>
      </c>
      <c r="G5" s="99"/>
      <c r="H5" s="95" t="s">
        <v>24</v>
      </c>
      <c r="I5" s="95" t="s">
        <v>24</v>
      </c>
    </row>
    <row r="6" s="77" customFormat="1" customHeight="1" spans="1:9">
      <c r="A6" s="100"/>
      <c r="B6" s="96" t="s">
        <v>25</v>
      </c>
      <c r="C6" s="101">
        <v>267</v>
      </c>
      <c r="D6" s="97">
        <v>351.01</v>
      </c>
      <c r="E6" s="97">
        <v>349.59</v>
      </c>
      <c r="F6" s="98">
        <f t="shared" si="0"/>
        <v>0.995954531209937</v>
      </c>
      <c r="G6" s="99"/>
      <c r="H6" s="95" t="s">
        <v>24</v>
      </c>
      <c r="I6" s="95" t="s">
        <v>24</v>
      </c>
    </row>
    <row r="7" s="77" customFormat="1" customHeight="1" spans="1:9">
      <c r="A7" s="85" t="s">
        <v>26</v>
      </c>
      <c r="B7" s="84" t="s">
        <v>27</v>
      </c>
      <c r="C7" s="84"/>
      <c r="D7" s="84"/>
      <c r="E7" s="85" t="s">
        <v>28</v>
      </c>
      <c r="F7" s="85"/>
      <c r="G7" s="85"/>
      <c r="H7" s="85"/>
      <c r="I7" s="85"/>
    </row>
    <row r="8" s="77" customFormat="1" ht="62.25" customHeight="1" spans="1:9">
      <c r="A8" s="88"/>
      <c r="B8" s="96" t="s">
        <v>29</v>
      </c>
      <c r="C8" s="96"/>
      <c r="D8" s="96"/>
      <c r="E8" s="102" t="s">
        <v>30</v>
      </c>
      <c r="F8" s="102"/>
      <c r="G8" s="102"/>
      <c r="H8" s="102"/>
      <c r="I8" s="124"/>
    </row>
    <row r="9" s="77" customFormat="1" ht="42" customHeight="1" spans="1:9">
      <c r="A9" s="88"/>
      <c r="B9" s="96" t="s">
        <v>31</v>
      </c>
      <c r="C9" s="96"/>
      <c r="D9" s="96"/>
      <c r="E9" s="102" t="s">
        <v>32</v>
      </c>
      <c r="F9" s="102"/>
      <c r="G9" s="102"/>
      <c r="H9" s="102"/>
      <c r="I9" s="124"/>
    </row>
    <row r="10" s="77" customFormat="1" ht="48.95" customHeight="1" spans="1:9">
      <c r="A10" s="88"/>
      <c r="B10" s="96" t="s">
        <v>33</v>
      </c>
      <c r="C10" s="96"/>
      <c r="D10" s="96"/>
      <c r="E10" s="102" t="s">
        <v>34</v>
      </c>
      <c r="F10" s="102"/>
      <c r="G10" s="102"/>
      <c r="H10" s="102"/>
      <c r="I10" s="124"/>
    </row>
    <row r="11" s="77" customFormat="1" ht="57.95" customHeight="1" spans="1:9">
      <c r="A11" s="88"/>
      <c r="B11" s="96" t="s">
        <v>35</v>
      </c>
      <c r="C11" s="96"/>
      <c r="D11" s="96"/>
      <c r="E11" s="102" t="s">
        <v>36</v>
      </c>
      <c r="F11" s="102"/>
      <c r="G11" s="102"/>
      <c r="H11" s="102"/>
      <c r="I11" s="124"/>
    </row>
    <row r="12" s="77" customFormat="1" customHeight="1" spans="1:9">
      <c r="A12" s="103" t="s">
        <v>37</v>
      </c>
      <c r="B12" s="86" t="s">
        <v>38</v>
      </c>
      <c r="C12" s="104" t="s">
        <v>39</v>
      </c>
      <c r="D12" s="87" t="s">
        <v>40</v>
      </c>
      <c r="E12" s="85" t="s">
        <v>41</v>
      </c>
      <c r="F12" s="85" t="s">
        <v>42</v>
      </c>
      <c r="G12" s="85" t="s">
        <v>20</v>
      </c>
      <c r="H12" s="85" t="s">
        <v>21</v>
      </c>
      <c r="I12" s="85" t="s">
        <v>43</v>
      </c>
    </row>
    <row r="13" s="77" customFormat="1" customHeight="1" spans="1:9">
      <c r="A13" s="103"/>
      <c r="B13" s="105" t="s">
        <v>44</v>
      </c>
      <c r="C13" s="106" t="s">
        <v>45</v>
      </c>
      <c r="D13" s="107" t="s">
        <v>46</v>
      </c>
      <c r="E13" s="108">
        <v>1</v>
      </c>
      <c r="F13" s="109">
        <v>0.9526</v>
      </c>
      <c r="G13" s="29">
        <v>2</v>
      </c>
      <c r="H13" s="29">
        <v>2</v>
      </c>
      <c r="I13" s="137"/>
    </row>
    <row r="14" s="77" customFormat="1" customHeight="1" spans="1:9">
      <c r="A14" s="103"/>
      <c r="B14" s="110"/>
      <c r="C14" s="111"/>
      <c r="D14" s="107" t="s">
        <v>47</v>
      </c>
      <c r="E14" s="108">
        <v>1</v>
      </c>
      <c r="F14" s="109">
        <v>0.996</v>
      </c>
      <c r="G14" s="29">
        <v>2</v>
      </c>
      <c r="H14" s="29">
        <v>2</v>
      </c>
      <c r="I14" s="137"/>
    </row>
    <row r="15" s="77" customFormat="1" customHeight="1" spans="1:9">
      <c r="A15" s="103"/>
      <c r="B15" s="110"/>
      <c r="C15" s="111"/>
      <c r="D15" s="107" t="s">
        <v>48</v>
      </c>
      <c r="E15" s="112" t="s">
        <v>49</v>
      </c>
      <c r="F15" s="109">
        <v>0.5071</v>
      </c>
      <c r="G15" s="29">
        <v>2</v>
      </c>
      <c r="H15" s="29">
        <v>2</v>
      </c>
      <c r="I15" s="137"/>
    </row>
    <row r="16" s="77" customFormat="1" customHeight="1" spans="1:9">
      <c r="A16" s="103"/>
      <c r="B16" s="110"/>
      <c r="C16" s="113"/>
      <c r="D16" s="107" t="s">
        <v>50</v>
      </c>
      <c r="E16" s="112" t="s">
        <v>51</v>
      </c>
      <c r="F16" s="109">
        <v>-0.5316</v>
      </c>
      <c r="G16" s="29">
        <v>2</v>
      </c>
      <c r="H16" s="29">
        <v>2</v>
      </c>
      <c r="I16" s="137"/>
    </row>
    <row r="17" s="77" customFormat="1" customHeight="1" spans="1:9">
      <c r="A17" s="103"/>
      <c r="B17" s="110"/>
      <c r="C17" s="114" t="s">
        <v>52</v>
      </c>
      <c r="D17" s="107" t="s">
        <v>53</v>
      </c>
      <c r="E17" s="112" t="s">
        <v>54</v>
      </c>
      <c r="F17" s="108">
        <v>1</v>
      </c>
      <c r="G17" s="29">
        <v>2</v>
      </c>
      <c r="H17" s="29">
        <v>2</v>
      </c>
      <c r="I17" s="137"/>
    </row>
    <row r="18" s="77" customFormat="1" customHeight="1" spans="1:9">
      <c r="A18" s="103"/>
      <c r="B18" s="110"/>
      <c r="C18" s="113"/>
      <c r="D18" s="107" t="s">
        <v>55</v>
      </c>
      <c r="E18" s="112" t="s">
        <v>56</v>
      </c>
      <c r="F18" s="108">
        <v>1</v>
      </c>
      <c r="G18" s="29">
        <v>2</v>
      </c>
      <c r="H18" s="29">
        <v>2</v>
      </c>
      <c r="I18" s="137"/>
    </row>
    <row r="19" s="77" customFormat="1" customHeight="1" spans="1:9">
      <c r="A19" s="103"/>
      <c r="B19" s="110"/>
      <c r="C19" s="115" t="s">
        <v>57</v>
      </c>
      <c r="D19" s="107" t="s">
        <v>58</v>
      </c>
      <c r="E19" s="112" t="s">
        <v>56</v>
      </c>
      <c r="F19" s="108">
        <v>1</v>
      </c>
      <c r="G19" s="29">
        <v>2</v>
      </c>
      <c r="H19" s="29">
        <v>2</v>
      </c>
      <c r="I19" s="137"/>
    </row>
    <row r="20" s="77" customFormat="1" customHeight="1" spans="1:9">
      <c r="A20" s="103"/>
      <c r="B20" s="110"/>
      <c r="C20" s="116" t="s">
        <v>59</v>
      </c>
      <c r="D20" s="107" t="s">
        <v>60</v>
      </c>
      <c r="E20" s="112" t="s">
        <v>56</v>
      </c>
      <c r="F20" s="108">
        <v>1</v>
      </c>
      <c r="G20" s="29">
        <v>2</v>
      </c>
      <c r="H20" s="29">
        <v>2</v>
      </c>
      <c r="I20" s="137"/>
    </row>
    <row r="21" s="77" customFormat="1" customHeight="1" spans="1:9">
      <c r="A21" s="103"/>
      <c r="B21" s="110"/>
      <c r="C21" s="116" t="s">
        <v>61</v>
      </c>
      <c r="D21" s="107" t="s">
        <v>62</v>
      </c>
      <c r="E21" s="108" t="s">
        <v>49</v>
      </c>
      <c r="F21" s="108">
        <v>0.9</v>
      </c>
      <c r="G21" s="29">
        <v>2</v>
      </c>
      <c r="H21" s="29">
        <v>2</v>
      </c>
      <c r="I21" s="137"/>
    </row>
    <row r="22" s="77" customFormat="1" customHeight="1" spans="1:9">
      <c r="A22" s="103"/>
      <c r="B22" s="117"/>
      <c r="C22" s="116" t="s">
        <v>63</v>
      </c>
      <c r="D22" s="107" t="s">
        <v>64</v>
      </c>
      <c r="E22" s="112" t="s">
        <v>54</v>
      </c>
      <c r="F22" s="108">
        <v>1</v>
      </c>
      <c r="G22" s="29">
        <v>2</v>
      </c>
      <c r="H22" s="29">
        <v>2</v>
      </c>
      <c r="I22" s="137"/>
    </row>
    <row r="23" s="77" customFormat="1" customHeight="1" spans="1:9">
      <c r="A23" s="103"/>
      <c r="B23" s="118" t="s">
        <v>65</v>
      </c>
      <c r="C23" s="106" t="s">
        <v>66</v>
      </c>
      <c r="D23" s="96" t="s">
        <v>67</v>
      </c>
      <c r="E23" s="108" t="s">
        <v>68</v>
      </c>
      <c r="F23" s="109">
        <v>0.8779</v>
      </c>
      <c r="G23" s="29">
        <v>2</v>
      </c>
      <c r="H23" s="29">
        <v>2</v>
      </c>
      <c r="I23" s="137"/>
    </row>
    <row r="24" s="77" customFormat="1" customHeight="1" spans="1:9">
      <c r="A24" s="103"/>
      <c r="B24" s="119"/>
      <c r="C24" s="111"/>
      <c r="D24" s="96" t="s">
        <v>69</v>
      </c>
      <c r="E24" s="108" t="s">
        <v>68</v>
      </c>
      <c r="F24" s="109">
        <v>0.8971</v>
      </c>
      <c r="G24" s="29">
        <v>2</v>
      </c>
      <c r="H24" s="29">
        <v>2</v>
      </c>
      <c r="I24" s="137"/>
    </row>
    <row r="25" s="77" customFormat="1" customHeight="1" spans="1:9">
      <c r="A25" s="103"/>
      <c r="B25" s="119"/>
      <c r="C25" s="111"/>
      <c r="D25" s="96" t="s">
        <v>70</v>
      </c>
      <c r="E25" s="108" t="s">
        <v>71</v>
      </c>
      <c r="F25" s="109">
        <v>0.8005</v>
      </c>
      <c r="G25" s="29">
        <v>2</v>
      </c>
      <c r="H25" s="29">
        <v>2</v>
      </c>
      <c r="I25" s="137"/>
    </row>
    <row r="26" s="77" customFormat="1" customHeight="1" spans="1:9">
      <c r="A26" s="103"/>
      <c r="B26" s="119"/>
      <c r="C26" s="111"/>
      <c r="D26" s="96" t="s">
        <v>72</v>
      </c>
      <c r="E26" s="108" t="s">
        <v>68</v>
      </c>
      <c r="F26" s="109">
        <v>0.8776</v>
      </c>
      <c r="G26" s="29">
        <v>2</v>
      </c>
      <c r="H26" s="29">
        <v>2</v>
      </c>
      <c r="I26" s="137"/>
    </row>
    <row r="27" s="77" customFormat="1" customHeight="1" spans="1:9">
      <c r="A27" s="103"/>
      <c r="B27" s="119"/>
      <c r="C27" s="111"/>
      <c r="D27" s="96" t="s">
        <v>73</v>
      </c>
      <c r="E27" s="108">
        <v>1</v>
      </c>
      <c r="F27" s="108">
        <v>1</v>
      </c>
      <c r="G27" s="29">
        <v>2</v>
      </c>
      <c r="H27" s="29">
        <v>2</v>
      </c>
      <c r="I27" s="137"/>
    </row>
    <row r="28" s="77" customFormat="1" customHeight="1" spans="1:9">
      <c r="A28" s="103"/>
      <c r="B28" s="119"/>
      <c r="C28" s="111"/>
      <c r="D28" s="120" t="s">
        <v>74</v>
      </c>
      <c r="E28" s="108">
        <v>1</v>
      </c>
      <c r="F28" s="108">
        <v>1</v>
      </c>
      <c r="G28" s="29">
        <v>2</v>
      </c>
      <c r="H28" s="29">
        <v>2</v>
      </c>
      <c r="I28" s="137"/>
    </row>
    <row r="29" s="77" customFormat="1" customHeight="1" spans="1:9">
      <c r="A29" s="103"/>
      <c r="B29" s="119"/>
      <c r="C29" s="111"/>
      <c r="D29" s="120" t="s">
        <v>75</v>
      </c>
      <c r="E29" s="108">
        <v>1</v>
      </c>
      <c r="F29" s="108">
        <v>1</v>
      </c>
      <c r="G29" s="29">
        <v>2</v>
      </c>
      <c r="H29" s="29">
        <v>2</v>
      </c>
      <c r="I29" s="137"/>
    </row>
    <row r="30" s="77" customFormat="1" customHeight="1" spans="1:9">
      <c r="A30" s="103"/>
      <c r="B30" s="119"/>
      <c r="C30" s="111"/>
      <c r="D30" s="96" t="s">
        <v>76</v>
      </c>
      <c r="E30" s="108" t="s">
        <v>68</v>
      </c>
      <c r="F30" s="109">
        <v>0.8888</v>
      </c>
      <c r="G30" s="29">
        <v>4</v>
      </c>
      <c r="H30" s="29">
        <v>4</v>
      </c>
      <c r="I30" s="137"/>
    </row>
    <row r="31" s="77" customFormat="1" customHeight="1" spans="1:9">
      <c r="A31" s="103"/>
      <c r="B31" s="119"/>
      <c r="C31" s="111"/>
      <c r="D31" s="96" t="s">
        <v>77</v>
      </c>
      <c r="E31" s="108">
        <v>1</v>
      </c>
      <c r="F31" s="108">
        <v>1</v>
      </c>
      <c r="G31" s="29">
        <v>4</v>
      </c>
      <c r="H31" s="29">
        <v>4</v>
      </c>
      <c r="I31" s="137"/>
    </row>
    <row r="32" s="77" customFormat="1" customHeight="1" spans="1:9">
      <c r="A32" s="103"/>
      <c r="B32" s="119"/>
      <c r="C32" s="111"/>
      <c r="D32" s="121" t="s">
        <v>78</v>
      </c>
      <c r="E32" s="108">
        <v>1</v>
      </c>
      <c r="F32" s="108">
        <v>1</v>
      </c>
      <c r="G32" s="29">
        <v>4</v>
      </c>
      <c r="H32" s="29">
        <v>4</v>
      </c>
      <c r="I32" s="137"/>
    </row>
    <row r="33" s="77" customFormat="1" customHeight="1" spans="1:9">
      <c r="A33" s="103"/>
      <c r="B33" s="119"/>
      <c r="C33" s="111"/>
      <c r="D33" s="96" t="s">
        <v>79</v>
      </c>
      <c r="E33" s="108" t="s">
        <v>80</v>
      </c>
      <c r="F33" s="108">
        <v>1</v>
      </c>
      <c r="G33" s="29">
        <v>3</v>
      </c>
      <c r="H33" s="29">
        <v>3</v>
      </c>
      <c r="I33" s="137"/>
    </row>
    <row r="34" s="77" customFormat="1" customHeight="1" spans="1:9">
      <c r="A34" s="103"/>
      <c r="B34" s="119"/>
      <c r="C34" s="111"/>
      <c r="D34" s="96" t="s">
        <v>81</v>
      </c>
      <c r="E34" s="112" t="s">
        <v>82</v>
      </c>
      <c r="F34" s="108">
        <v>1</v>
      </c>
      <c r="G34" s="29">
        <v>2</v>
      </c>
      <c r="H34" s="29">
        <v>2</v>
      </c>
      <c r="I34" s="137"/>
    </row>
    <row r="35" s="77" customFormat="1" customHeight="1" spans="1:9">
      <c r="A35" s="103"/>
      <c r="B35" s="119"/>
      <c r="C35" s="111"/>
      <c r="D35" s="121" t="s">
        <v>83</v>
      </c>
      <c r="E35" s="112" t="s">
        <v>82</v>
      </c>
      <c r="F35" s="108">
        <v>1</v>
      </c>
      <c r="G35" s="29">
        <v>2</v>
      </c>
      <c r="H35" s="29">
        <v>2</v>
      </c>
      <c r="I35" s="137"/>
    </row>
    <row r="36" s="77" customFormat="1" customHeight="1" spans="1:9">
      <c r="A36" s="103"/>
      <c r="B36" s="119"/>
      <c r="C36" s="111"/>
      <c r="D36" s="121" t="s">
        <v>84</v>
      </c>
      <c r="E36" s="112" t="s">
        <v>82</v>
      </c>
      <c r="F36" s="108">
        <v>1</v>
      </c>
      <c r="G36" s="29">
        <v>2</v>
      </c>
      <c r="H36" s="29">
        <v>2</v>
      </c>
      <c r="I36" s="137"/>
    </row>
    <row r="37" s="77" customFormat="1" customHeight="1" spans="1:9">
      <c r="A37" s="103"/>
      <c r="B37" s="119"/>
      <c r="C37" s="122"/>
      <c r="D37" s="121" t="s">
        <v>85</v>
      </c>
      <c r="E37" s="112" t="s">
        <v>86</v>
      </c>
      <c r="F37" s="108">
        <v>1</v>
      </c>
      <c r="G37" s="29">
        <v>3</v>
      </c>
      <c r="H37" s="29">
        <v>3</v>
      </c>
      <c r="I37" s="137"/>
    </row>
    <row r="38" s="77" customFormat="1" customHeight="1" spans="1:9">
      <c r="A38" s="103"/>
      <c r="B38" s="119"/>
      <c r="C38" s="103" t="s">
        <v>87</v>
      </c>
      <c r="D38" s="123" t="s">
        <v>88</v>
      </c>
      <c r="E38" s="112" t="s">
        <v>89</v>
      </c>
      <c r="F38" s="109">
        <v>0.2138</v>
      </c>
      <c r="G38" s="29">
        <v>2</v>
      </c>
      <c r="H38" s="29">
        <v>2</v>
      </c>
      <c r="I38" s="137"/>
    </row>
    <row r="39" s="77" customFormat="1" customHeight="1" spans="1:9">
      <c r="A39" s="103"/>
      <c r="B39" s="119"/>
      <c r="C39" s="103"/>
      <c r="D39" s="124" t="s">
        <v>90</v>
      </c>
      <c r="E39" s="112" t="s">
        <v>91</v>
      </c>
      <c r="F39" s="109">
        <v>0.9708</v>
      </c>
      <c r="G39" s="29">
        <v>3</v>
      </c>
      <c r="H39" s="29">
        <v>3</v>
      </c>
      <c r="I39" s="137"/>
    </row>
    <row r="40" s="77" customFormat="1" customHeight="1" spans="1:9">
      <c r="A40" s="103"/>
      <c r="B40" s="119"/>
      <c r="C40" s="103"/>
      <c r="D40" s="124" t="s">
        <v>92</v>
      </c>
      <c r="E40" s="112" t="s">
        <v>80</v>
      </c>
      <c r="F40" s="109">
        <v>0.9526</v>
      </c>
      <c r="G40" s="29">
        <v>3</v>
      </c>
      <c r="H40" s="29">
        <v>3</v>
      </c>
      <c r="I40" s="137"/>
    </row>
    <row r="41" s="77" customFormat="1" customHeight="1" spans="1:9">
      <c r="A41" s="103"/>
      <c r="B41" s="119"/>
      <c r="C41" s="106" t="s">
        <v>93</v>
      </c>
      <c r="D41" s="125" t="s">
        <v>94</v>
      </c>
      <c r="E41" s="112" t="s">
        <v>95</v>
      </c>
      <c r="F41" s="108">
        <v>1</v>
      </c>
      <c r="G41" s="29">
        <v>2</v>
      </c>
      <c r="H41" s="29">
        <v>2</v>
      </c>
      <c r="I41" s="137"/>
    </row>
    <row r="42" s="77" customFormat="1" customHeight="1" spans="1:9">
      <c r="A42" s="103"/>
      <c r="B42" s="126"/>
      <c r="C42" s="113"/>
      <c r="D42" s="125" t="s">
        <v>96</v>
      </c>
      <c r="E42" s="112" t="s">
        <v>97</v>
      </c>
      <c r="F42" s="108">
        <v>1</v>
      </c>
      <c r="G42" s="29">
        <v>2</v>
      </c>
      <c r="H42" s="29">
        <v>2</v>
      </c>
      <c r="I42" s="137"/>
    </row>
    <row r="43" s="77" customFormat="1" customHeight="1" spans="1:9">
      <c r="A43" s="103"/>
      <c r="B43" s="127" t="s">
        <v>98</v>
      </c>
      <c r="C43" s="115" t="s">
        <v>99</v>
      </c>
      <c r="D43" s="107" t="s">
        <v>100</v>
      </c>
      <c r="E43" s="112" t="s">
        <v>101</v>
      </c>
      <c r="F43" s="108">
        <v>1</v>
      </c>
      <c r="G43" s="29">
        <v>3</v>
      </c>
      <c r="H43" s="29">
        <v>3</v>
      </c>
      <c r="I43" s="137"/>
    </row>
    <row r="44" s="77" customFormat="1" customHeight="1" spans="1:9">
      <c r="A44" s="103"/>
      <c r="B44" s="110"/>
      <c r="C44" s="116" t="s">
        <v>102</v>
      </c>
      <c r="D44" s="107" t="s">
        <v>103</v>
      </c>
      <c r="E44" s="112" t="s">
        <v>101</v>
      </c>
      <c r="F44" s="108">
        <v>1</v>
      </c>
      <c r="G44" s="29">
        <v>3</v>
      </c>
      <c r="H44" s="29">
        <f>F44*G44</f>
        <v>3</v>
      </c>
      <c r="I44" s="137"/>
    </row>
    <row r="45" s="77" customFormat="1" customHeight="1" spans="1:9">
      <c r="A45" s="103"/>
      <c r="B45" s="110"/>
      <c r="C45" s="106" t="s">
        <v>104</v>
      </c>
      <c r="D45" s="128" t="s">
        <v>105</v>
      </c>
      <c r="E45" s="112" t="s">
        <v>101</v>
      </c>
      <c r="F45" s="108">
        <v>1</v>
      </c>
      <c r="G45" s="29">
        <v>4</v>
      </c>
      <c r="H45" s="29">
        <v>4</v>
      </c>
      <c r="I45" s="137"/>
    </row>
    <row r="46" s="77" customFormat="1" customHeight="1" spans="1:9">
      <c r="A46" s="103"/>
      <c r="B46" s="103" t="s">
        <v>106</v>
      </c>
      <c r="C46" s="129" t="s">
        <v>106</v>
      </c>
      <c r="D46" s="128" t="s">
        <v>107</v>
      </c>
      <c r="E46" s="112" t="s">
        <v>68</v>
      </c>
      <c r="F46" s="108">
        <v>0.85</v>
      </c>
      <c r="G46" s="29">
        <v>10</v>
      </c>
      <c r="H46" s="29">
        <v>10</v>
      </c>
      <c r="I46" s="137"/>
    </row>
    <row r="47" s="77" customFormat="1" customHeight="1" spans="1:9">
      <c r="A47" s="88" t="s">
        <v>108</v>
      </c>
      <c r="B47" s="130"/>
      <c r="C47" s="130"/>
      <c r="D47" s="130"/>
      <c r="E47" s="130"/>
      <c r="F47" s="130"/>
      <c r="G47" s="89"/>
      <c r="H47" s="73">
        <f>SUM(H13:H46)+I4</f>
        <v>99.6105543645056</v>
      </c>
      <c r="I47" s="137"/>
    </row>
    <row r="48" s="77" customFormat="1" customHeight="1" spans="1:9">
      <c r="A48" s="131" t="s">
        <v>109</v>
      </c>
      <c r="B48" s="132"/>
      <c r="C48" s="132"/>
      <c r="D48" s="132"/>
      <c r="E48" s="132"/>
      <c r="F48" s="132"/>
      <c r="G48" s="132"/>
      <c r="H48" s="132"/>
      <c r="I48" s="138"/>
    </row>
    <row r="49" s="78" customFormat="1" ht="47.25" customHeight="1" spans="1:9">
      <c r="A49" s="133" t="s">
        <v>110</v>
      </c>
      <c r="B49" s="133"/>
      <c r="C49" s="133"/>
      <c r="D49" s="133"/>
      <c r="E49" s="133"/>
      <c r="F49" s="133"/>
      <c r="G49" s="133"/>
      <c r="H49" s="133"/>
      <c r="I49" s="133"/>
    </row>
    <row r="50" s="78" customFormat="1" ht="45.75" customHeight="1" spans="1:9">
      <c r="A50" s="133" t="s">
        <v>111</v>
      </c>
      <c r="B50" s="133"/>
      <c r="C50" s="133"/>
      <c r="D50" s="133"/>
      <c r="E50" s="133"/>
      <c r="F50" s="133"/>
      <c r="G50" s="133"/>
      <c r="H50" s="133"/>
      <c r="I50" s="133"/>
    </row>
    <row r="51" s="77" customFormat="1" customHeight="1"/>
    <row r="52" s="77" customFormat="1" customHeight="1"/>
    <row r="53" s="77" customFormat="1" customHeight="1"/>
    <row r="54" s="77" customFormat="1" customHeight="1"/>
    <row r="55" s="77" customFormat="1" customHeight="1" spans="16379:16381">
      <c r="XEY55" s="79"/>
      <c r="XEZ55" s="79"/>
      <c r="XFA55" s="79"/>
    </row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47:G47"/>
    <mergeCell ref="A48:I48"/>
    <mergeCell ref="A49:I49"/>
    <mergeCell ref="A50:I50"/>
    <mergeCell ref="A3:A6"/>
    <mergeCell ref="A7:A11"/>
    <mergeCell ref="A12:A46"/>
    <mergeCell ref="B13:B22"/>
    <mergeCell ref="B23:B42"/>
    <mergeCell ref="B43:B45"/>
    <mergeCell ref="C13:C16"/>
    <mergeCell ref="C17:C18"/>
    <mergeCell ref="C23:C37"/>
    <mergeCell ref="C38:C40"/>
    <mergeCell ref="C41:C4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1"/>
    </sheetView>
  </sheetViews>
  <sheetFormatPr defaultColWidth="9" defaultRowHeight="20.1" customHeight="1" outlineLevelRow="6"/>
  <cols>
    <col min="1" max="1" width="8.125" style="33" customWidth="1"/>
    <col min="2" max="2" width="26.375" customWidth="1"/>
    <col min="3" max="3" width="27.375" customWidth="1"/>
    <col min="4" max="4" width="12.625" customWidth="1"/>
    <col min="5" max="6" width="13.25" customWidth="1"/>
    <col min="7" max="11" width="12.625" customWidth="1"/>
  </cols>
  <sheetData>
    <row r="1" ht="47.25" customHeight="1" spans="1:11">
      <c r="A1" s="34" t="s">
        <v>112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45" customFormat="1" customHeight="1" spans="1:11">
      <c r="A2" s="35" t="s">
        <v>113</v>
      </c>
      <c r="B2" s="36" t="s">
        <v>114</v>
      </c>
      <c r="C2" s="37" t="s">
        <v>115</v>
      </c>
      <c r="D2" s="36" t="s">
        <v>116</v>
      </c>
      <c r="E2" s="36"/>
      <c r="F2" s="36"/>
      <c r="G2" s="36"/>
      <c r="H2" s="36"/>
      <c r="I2" s="36"/>
      <c r="J2" s="35" t="s">
        <v>117</v>
      </c>
      <c r="K2" s="35" t="s">
        <v>118</v>
      </c>
    </row>
    <row r="3" s="45" customFormat="1" customHeight="1" spans="1:11">
      <c r="A3" s="40"/>
      <c r="B3" s="36"/>
      <c r="C3" s="37"/>
      <c r="D3" s="36" t="s">
        <v>17</v>
      </c>
      <c r="E3" s="36"/>
      <c r="F3" s="36"/>
      <c r="G3" s="36"/>
      <c r="H3" s="36" t="s">
        <v>119</v>
      </c>
      <c r="I3" s="36" t="s">
        <v>120</v>
      </c>
      <c r="J3" s="40"/>
      <c r="K3" s="40"/>
    </row>
    <row r="4" s="45" customFormat="1" customHeight="1" spans="1:11">
      <c r="A4" s="42"/>
      <c r="B4" s="36"/>
      <c r="C4" s="37"/>
      <c r="D4" s="37" t="s">
        <v>121</v>
      </c>
      <c r="E4" s="36" t="s">
        <v>122</v>
      </c>
      <c r="F4" s="36" t="s">
        <v>123</v>
      </c>
      <c r="G4" s="36" t="s">
        <v>124</v>
      </c>
      <c r="H4" s="36"/>
      <c r="I4" s="37"/>
      <c r="J4" s="42"/>
      <c r="K4" s="40"/>
    </row>
    <row r="5" s="2" customFormat="1" customHeight="1" spans="1:11">
      <c r="A5" s="43">
        <v>1</v>
      </c>
      <c r="B5" s="44" t="s">
        <v>125</v>
      </c>
      <c r="C5" s="43" t="s">
        <v>14</v>
      </c>
      <c r="D5" s="55">
        <f>SUM(E5:G5)</f>
        <v>103.88</v>
      </c>
      <c r="E5" s="47">
        <v>92</v>
      </c>
      <c r="F5" s="55">
        <v>11.88</v>
      </c>
      <c r="G5" s="47">
        <v>0</v>
      </c>
      <c r="H5" s="55">
        <v>102.46</v>
      </c>
      <c r="I5" s="75">
        <f>H5/D5</f>
        <v>0.986330381209087</v>
      </c>
      <c r="J5" s="76">
        <v>90.86</v>
      </c>
      <c r="K5" s="43" t="s">
        <v>24</v>
      </c>
    </row>
    <row r="6" s="2" customFormat="1" customHeight="1" spans="1:11">
      <c r="A6" s="43">
        <v>2</v>
      </c>
      <c r="B6" s="74" t="s">
        <v>126</v>
      </c>
      <c r="C6" s="43" t="s">
        <v>14</v>
      </c>
      <c r="D6" s="55">
        <f>SUM(E6:G6)</f>
        <v>40.68</v>
      </c>
      <c r="E6" s="47">
        <v>40</v>
      </c>
      <c r="F6" s="55">
        <v>0.68</v>
      </c>
      <c r="G6" s="47">
        <v>0</v>
      </c>
      <c r="H6" s="55">
        <v>40.68</v>
      </c>
      <c r="I6" s="53">
        <f>H6/D6</f>
        <v>1</v>
      </c>
      <c r="J6" s="47">
        <v>100</v>
      </c>
      <c r="K6" s="43" t="s">
        <v>24</v>
      </c>
    </row>
    <row r="7" s="2" customFormat="1" customHeight="1" spans="1:11">
      <c r="A7" s="48" t="s">
        <v>127</v>
      </c>
      <c r="B7" s="49"/>
      <c r="C7" s="50"/>
      <c r="D7" s="55">
        <f>SUM(D5:D6)</f>
        <v>144.56</v>
      </c>
      <c r="E7" s="47">
        <f>SUM(E5:E6)</f>
        <v>132</v>
      </c>
      <c r="F7" s="55">
        <f>SUM(F5:F6)</f>
        <v>12.56</v>
      </c>
      <c r="G7" s="47">
        <f>SUM(G5:G6)</f>
        <v>0</v>
      </c>
      <c r="H7" s="55">
        <f>SUM(H5:H6)</f>
        <v>143.14</v>
      </c>
      <c r="I7" s="75">
        <f>H7/D7</f>
        <v>0.990177089097952</v>
      </c>
      <c r="J7" s="43" t="s">
        <v>24</v>
      </c>
      <c r="K7" s="43" t="s">
        <v>24</v>
      </c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D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A1" sqref="A1:N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20.125" customWidth="1"/>
    <col min="15" max="15" width="11.125"/>
  </cols>
  <sheetData>
    <row r="1" ht="42" customHeight="1" spans="1:14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.1" customHeight="1" spans="1:14">
      <c r="A2" s="4" t="s">
        <v>114</v>
      </c>
      <c r="B2" s="4"/>
      <c r="C2" s="5" t="s">
        <v>125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.1" customHeight="1" spans="1:14">
      <c r="A3" s="4" t="s">
        <v>115</v>
      </c>
      <c r="B3" s="4"/>
      <c r="C3" s="4" t="s">
        <v>14</v>
      </c>
      <c r="D3" s="4"/>
      <c r="E3" s="4"/>
      <c r="F3" s="4"/>
      <c r="G3" s="4"/>
      <c r="H3" s="4" t="s">
        <v>129</v>
      </c>
      <c r="I3" s="4"/>
      <c r="J3" s="4" t="s">
        <v>14</v>
      </c>
      <c r="K3" s="4"/>
      <c r="L3" s="4"/>
      <c r="M3" s="4"/>
      <c r="N3" s="4"/>
    </row>
    <row r="4" s="1" customFormat="1" ht="20.1" customHeight="1" spans="1:14">
      <c r="A4" s="4" t="s">
        <v>116</v>
      </c>
      <c r="B4" s="4"/>
      <c r="C4" s="4"/>
      <c r="D4" s="4"/>
      <c r="E4" s="4" t="s">
        <v>16</v>
      </c>
      <c r="F4" s="4" t="s">
        <v>130</v>
      </c>
      <c r="G4" s="4"/>
      <c r="H4" s="4" t="s">
        <v>131</v>
      </c>
      <c r="I4" s="4"/>
      <c r="J4" s="4" t="s">
        <v>20</v>
      </c>
      <c r="K4" s="4"/>
      <c r="L4" s="4" t="s">
        <v>132</v>
      </c>
      <c r="M4" s="4"/>
      <c r="N4" s="4" t="s">
        <v>21</v>
      </c>
    </row>
    <row r="5" s="1" customFormat="1" ht="20.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20.1" customHeight="1" spans="1:14">
      <c r="A6" s="4"/>
      <c r="B6" s="4"/>
      <c r="C6" s="7" t="s">
        <v>133</v>
      </c>
      <c r="D6" s="7"/>
      <c r="E6" s="26">
        <f>E7+E8</f>
        <v>92</v>
      </c>
      <c r="F6" s="62">
        <f>F7+F8+F9</f>
        <v>103.88</v>
      </c>
      <c r="G6" s="62"/>
      <c r="H6" s="62">
        <v>102.46</v>
      </c>
      <c r="I6" s="62"/>
      <c r="J6" s="4">
        <v>10</v>
      </c>
      <c r="K6" s="4"/>
      <c r="L6" s="17">
        <f>H6/F6</f>
        <v>0.986330381209087</v>
      </c>
      <c r="M6" s="17"/>
      <c r="N6" s="68">
        <f>L6*J6</f>
        <v>9.86330381209087</v>
      </c>
    </row>
    <row r="7" s="1" customFormat="1" ht="20.1" customHeight="1" spans="1:14">
      <c r="A7" s="4"/>
      <c r="B7" s="4"/>
      <c r="C7" s="4" t="s">
        <v>134</v>
      </c>
      <c r="D7" s="4"/>
      <c r="E7" s="26">
        <v>92</v>
      </c>
      <c r="F7" s="26">
        <v>92</v>
      </c>
      <c r="G7" s="26"/>
      <c r="H7" s="62">
        <f>H6-H8</f>
        <v>90.58</v>
      </c>
      <c r="I7" s="62"/>
      <c r="J7" s="4" t="s">
        <v>24</v>
      </c>
      <c r="K7" s="4"/>
      <c r="L7" s="4" t="s">
        <v>24</v>
      </c>
      <c r="M7" s="4"/>
      <c r="N7" s="4" t="s">
        <v>24</v>
      </c>
    </row>
    <row r="8" s="1" customFormat="1" ht="20.1" customHeight="1" spans="1:14">
      <c r="A8" s="4"/>
      <c r="B8" s="4"/>
      <c r="C8" s="4" t="s">
        <v>135</v>
      </c>
      <c r="D8" s="4"/>
      <c r="E8" s="26">
        <v>0</v>
      </c>
      <c r="F8" s="62">
        <v>11.88</v>
      </c>
      <c r="G8" s="62"/>
      <c r="H8" s="62">
        <v>11.88</v>
      </c>
      <c r="I8" s="62"/>
      <c r="J8" s="4" t="s">
        <v>24</v>
      </c>
      <c r="K8" s="4"/>
      <c r="L8" s="4" t="s">
        <v>24</v>
      </c>
      <c r="M8" s="4"/>
      <c r="N8" s="4" t="s">
        <v>24</v>
      </c>
    </row>
    <row r="9" s="1" customFormat="1" ht="20.1" customHeight="1" spans="1:14">
      <c r="A9" s="4"/>
      <c r="B9" s="4"/>
      <c r="C9" s="4" t="s">
        <v>136</v>
      </c>
      <c r="D9" s="4"/>
      <c r="E9" s="26">
        <v>0</v>
      </c>
      <c r="F9" s="26">
        <v>0</v>
      </c>
      <c r="G9" s="26"/>
      <c r="H9" s="26">
        <v>0</v>
      </c>
      <c r="I9" s="26"/>
      <c r="J9" s="4" t="s">
        <v>24</v>
      </c>
      <c r="K9" s="4"/>
      <c r="L9" s="4" t="s">
        <v>24</v>
      </c>
      <c r="M9" s="4"/>
      <c r="N9" s="4" t="s">
        <v>24</v>
      </c>
    </row>
    <row r="10" s="1" customFormat="1" ht="20.1" customHeight="1" spans="1:14">
      <c r="A10" s="4" t="s">
        <v>137</v>
      </c>
      <c r="B10" s="4" t="s">
        <v>27</v>
      </c>
      <c r="C10" s="4"/>
      <c r="D10" s="4"/>
      <c r="E10" s="4"/>
      <c r="F10" s="4"/>
      <c r="G10" s="4"/>
      <c r="H10" s="4" t="s">
        <v>138</v>
      </c>
      <c r="I10" s="4"/>
      <c r="J10" s="4"/>
      <c r="K10" s="4"/>
      <c r="L10" s="4"/>
      <c r="M10" s="4"/>
      <c r="N10" s="4"/>
    </row>
    <row r="11" s="1" customFormat="1" ht="97.5" customHeight="1" spans="1:14">
      <c r="A11" s="4"/>
      <c r="B11" s="13" t="s">
        <v>139</v>
      </c>
      <c r="C11" s="13"/>
      <c r="D11" s="13"/>
      <c r="E11" s="13"/>
      <c r="F11" s="13"/>
      <c r="G11" s="13"/>
      <c r="H11" s="13" t="s">
        <v>140</v>
      </c>
      <c r="I11" s="13"/>
      <c r="J11" s="13"/>
      <c r="K11" s="13"/>
      <c r="L11" s="13"/>
      <c r="M11" s="13"/>
      <c r="N11" s="13"/>
    </row>
    <row r="12" s="1" customFormat="1" ht="20.1" customHeight="1" spans="1:14">
      <c r="A12" s="14" t="s">
        <v>141</v>
      </c>
      <c r="B12" s="4" t="s">
        <v>38</v>
      </c>
      <c r="C12" s="4" t="s">
        <v>39</v>
      </c>
      <c r="D12" s="4" t="s">
        <v>40</v>
      </c>
      <c r="E12" s="4"/>
      <c r="F12" s="4"/>
      <c r="G12" s="4" t="s">
        <v>41</v>
      </c>
      <c r="H12" s="57" t="s">
        <v>42</v>
      </c>
      <c r="I12" s="4" t="s">
        <v>20</v>
      </c>
      <c r="J12" s="4"/>
      <c r="K12" s="4" t="s">
        <v>21</v>
      </c>
      <c r="L12" s="4"/>
      <c r="M12" s="4" t="s">
        <v>43</v>
      </c>
      <c r="N12" s="4"/>
    </row>
    <row r="13" s="1" customFormat="1" ht="95.1" customHeight="1" spans="1:14">
      <c r="A13" s="14"/>
      <c r="B13" s="4" t="s">
        <v>142</v>
      </c>
      <c r="C13" s="4" t="s">
        <v>143</v>
      </c>
      <c r="D13" s="15" t="s">
        <v>144</v>
      </c>
      <c r="E13" s="15"/>
      <c r="F13" s="15"/>
      <c r="G13" s="4" t="s">
        <v>145</v>
      </c>
      <c r="H13" s="4" t="s">
        <v>146</v>
      </c>
      <c r="I13" s="26">
        <v>7</v>
      </c>
      <c r="J13" s="26"/>
      <c r="K13" s="26">
        <v>0</v>
      </c>
      <c r="L13" s="26"/>
      <c r="M13" s="13" t="s">
        <v>147</v>
      </c>
      <c r="N13" s="13"/>
    </row>
    <row r="14" s="1" customFormat="1" ht="20.1" customHeight="1" spans="1:14">
      <c r="A14" s="14"/>
      <c r="B14" s="4"/>
      <c r="C14" s="4"/>
      <c r="D14" s="15" t="s">
        <v>148</v>
      </c>
      <c r="E14" s="15"/>
      <c r="F14" s="15"/>
      <c r="G14" s="4" t="s">
        <v>149</v>
      </c>
      <c r="H14" s="4" t="s">
        <v>150</v>
      </c>
      <c r="I14" s="26">
        <v>13</v>
      </c>
      <c r="J14" s="26"/>
      <c r="K14" s="26">
        <v>13</v>
      </c>
      <c r="L14" s="26"/>
      <c r="M14" s="13"/>
      <c r="N14" s="13"/>
    </row>
    <row r="15" s="1" customFormat="1" ht="20.1" customHeight="1" spans="1:14">
      <c r="A15" s="14"/>
      <c r="B15" s="4"/>
      <c r="C15" s="4" t="s">
        <v>151</v>
      </c>
      <c r="D15" s="15" t="s">
        <v>152</v>
      </c>
      <c r="E15" s="15"/>
      <c r="F15" s="15"/>
      <c r="G15" s="18" t="s">
        <v>91</v>
      </c>
      <c r="H15" s="63">
        <v>1</v>
      </c>
      <c r="I15" s="26">
        <v>15</v>
      </c>
      <c r="J15" s="26"/>
      <c r="K15" s="26">
        <v>15</v>
      </c>
      <c r="L15" s="26"/>
      <c r="M15" s="4"/>
      <c r="N15" s="4"/>
    </row>
    <row r="16" s="1" customFormat="1" ht="20.1" customHeight="1" spans="1:14">
      <c r="A16" s="14"/>
      <c r="B16" s="4"/>
      <c r="C16" s="4" t="s">
        <v>153</v>
      </c>
      <c r="D16" s="15" t="s">
        <v>154</v>
      </c>
      <c r="E16" s="15"/>
      <c r="F16" s="15"/>
      <c r="G16" s="18" t="s">
        <v>155</v>
      </c>
      <c r="H16" s="63">
        <v>1</v>
      </c>
      <c r="I16" s="26">
        <v>15</v>
      </c>
      <c r="J16" s="26"/>
      <c r="K16" s="26">
        <v>15</v>
      </c>
      <c r="L16" s="26"/>
      <c r="M16" s="4"/>
      <c r="N16" s="4"/>
    </row>
    <row r="17" s="1" customFormat="1" ht="20" customHeight="1" spans="1:14">
      <c r="A17" s="14"/>
      <c r="B17" s="4" t="s">
        <v>156</v>
      </c>
      <c r="C17" s="4" t="s">
        <v>157</v>
      </c>
      <c r="D17" s="15" t="s">
        <v>158</v>
      </c>
      <c r="E17" s="15"/>
      <c r="F17" s="15"/>
      <c r="G17" s="16" t="s">
        <v>80</v>
      </c>
      <c r="H17" s="64">
        <v>0.8655</v>
      </c>
      <c r="I17" s="26">
        <v>4</v>
      </c>
      <c r="J17" s="26"/>
      <c r="K17" s="26">
        <v>4</v>
      </c>
      <c r="L17" s="26"/>
      <c r="M17" s="27"/>
      <c r="N17" s="27"/>
    </row>
    <row r="18" s="1" customFormat="1" ht="21" customHeight="1" spans="1:14">
      <c r="A18" s="14"/>
      <c r="B18" s="4"/>
      <c r="C18" s="4"/>
      <c r="D18" s="15" t="s">
        <v>159</v>
      </c>
      <c r="E18" s="15"/>
      <c r="F18" s="15"/>
      <c r="G18" s="16" t="s">
        <v>68</v>
      </c>
      <c r="H18" s="18">
        <v>0.85</v>
      </c>
      <c r="I18" s="26">
        <v>6</v>
      </c>
      <c r="J18" s="26"/>
      <c r="K18" s="26">
        <v>6</v>
      </c>
      <c r="L18" s="26"/>
      <c r="M18" s="27"/>
      <c r="N18" s="27"/>
    </row>
    <row r="19" s="1" customFormat="1" ht="57.75" customHeight="1" spans="1:14">
      <c r="A19" s="14"/>
      <c r="B19" s="4"/>
      <c r="C19" s="4" t="s">
        <v>160</v>
      </c>
      <c r="D19" s="15" t="s">
        <v>161</v>
      </c>
      <c r="E19" s="15"/>
      <c r="F19" s="15"/>
      <c r="G19" s="16" t="s">
        <v>162</v>
      </c>
      <c r="H19" s="17">
        <v>0.453</v>
      </c>
      <c r="I19" s="8">
        <v>2</v>
      </c>
      <c r="J19" s="8"/>
      <c r="K19" s="69">
        <v>0</v>
      </c>
      <c r="L19" s="70"/>
      <c r="M19" s="13" t="s">
        <v>163</v>
      </c>
      <c r="N19" s="13"/>
    </row>
    <row r="20" s="1" customFormat="1" ht="20.1" customHeight="1" spans="1:14">
      <c r="A20" s="14"/>
      <c r="B20" s="4"/>
      <c r="C20" s="4" t="s">
        <v>164</v>
      </c>
      <c r="D20" s="15" t="s">
        <v>165</v>
      </c>
      <c r="E20" s="15"/>
      <c r="F20" s="15"/>
      <c r="G20" s="16" t="s">
        <v>91</v>
      </c>
      <c r="H20" s="18">
        <v>0.95</v>
      </c>
      <c r="I20" s="25">
        <v>2</v>
      </c>
      <c r="J20" s="25"/>
      <c r="K20" s="25">
        <v>2</v>
      </c>
      <c r="L20" s="25"/>
      <c r="M20" s="4"/>
      <c r="N20" s="4"/>
    </row>
    <row r="21" s="1" customFormat="1" ht="20.1" customHeight="1" spans="1:14">
      <c r="A21" s="14"/>
      <c r="B21" s="4"/>
      <c r="C21" s="65" t="s">
        <v>166</v>
      </c>
      <c r="D21" s="15" t="s">
        <v>167</v>
      </c>
      <c r="E21" s="15"/>
      <c r="F21" s="15"/>
      <c r="G21" s="19">
        <v>1</v>
      </c>
      <c r="H21" s="18">
        <v>1</v>
      </c>
      <c r="I21" s="25">
        <v>3</v>
      </c>
      <c r="J21" s="25"/>
      <c r="K21" s="71">
        <v>3</v>
      </c>
      <c r="L21" s="72"/>
      <c r="M21" s="9"/>
      <c r="N21" s="10"/>
    </row>
    <row r="22" s="1" customFormat="1" ht="20.1" customHeight="1" spans="1:14">
      <c r="A22" s="14"/>
      <c r="B22" s="4"/>
      <c r="C22" s="66"/>
      <c r="D22" s="15" t="s">
        <v>168</v>
      </c>
      <c r="E22" s="15"/>
      <c r="F22" s="15"/>
      <c r="G22" s="19">
        <v>1</v>
      </c>
      <c r="H22" s="18">
        <v>1</v>
      </c>
      <c r="I22" s="71">
        <v>3</v>
      </c>
      <c r="J22" s="72"/>
      <c r="K22" s="71">
        <v>3</v>
      </c>
      <c r="L22" s="72"/>
      <c r="M22" s="9"/>
      <c r="N22" s="10"/>
    </row>
    <row r="23" s="1" customFormat="1" ht="20.1" customHeight="1" spans="1:14">
      <c r="A23" s="14"/>
      <c r="B23" s="4"/>
      <c r="C23" s="66"/>
      <c r="D23" s="15" t="s">
        <v>169</v>
      </c>
      <c r="E23" s="15"/>
      <c r="F23" s="15"/>
      <c r="G23" s="19">
        <v>1</v>
      </c>
      <c r="H23" s="18">
        <v>1</v>
      </c>
      <c r="I23" s="25">
        <v>4</v>
      </c>
      <c r="J23" s="25"/>
      <c r="K23" s="25">
        <v>4</v>
      </c>
      <c r="L23" s="25"/>
      <c r="M23" s="4"/>
      <c r="N23" s="4"/>
    </row>
    <row r="24" s="1" customFormat="1" ht="20.1" customHeight="1" spans="1:14">
      <c r="A24" s="14"/>
      <c r="B24" s="4"/>
      <c r="C24" s="66"/>
      <c r="D24" s="15" t="s">
        <v>170</v>
      </c>
      <c r="E24" s="15"/>
      <c r="F24" s="15"/>
      <c r="G24" s="19">
        <v>1</v>
      </c>
      <c r="H24" s="18">
        <v>1</v>
      </c>
      <c r="I24" s="25">
        <v>3</v>
      </c>
      <c r="J24" s="25"/>
      <c r="K24" s="71">
        <v>3</v>
      </c>
      <c r="L24" s="72"/>
      <c r="M24" s="9"/>
      <c r="N24" s="10"/>
    </row>
    <row r="25" s="1" customFormat="1" ht="20.1" customHeight="1" spans="1:14">
      <c r="A25" s="14"/>
      <c r="B25" s="4"/>
      <c r="C25" s="67"/>
      <c r="D25" s="15" t="s">
        <v>171</v>
      </c>
      <c r="E25" s="15"/>
      <c r="F25" s="15"/>
      <c r="G25" s="19">
        <v>1</v>
      </c>
      <c r="H25" s="18">
        <v>1</v>
      </c>
      <c r="I25" s="25">
        <v>3</v>
      </c>
      <c r="J25" s="25"/>
      <c r="K25" s="25">
        <v>3</v>
      </c>
      <c r="L25" s="25"/>
      <c r="M25" s="4"/>
      <c r="N25" s="4"/>
    </row>
    <row r="26" s="1" customFormat="1" ht="20.1" customHeight="1" spans="1:14">
      <c r="A26" s="14"/>
      <c r="B26" s="4" t="s">
        <v>172</v>
      </c>
      <c r="C26" s="4" t="s">
        <v>173</v>
      </c>
      <c r="D26" s="15" t="s">
        <v>174</v>
      </c>
      <c r="E26" s="15"/>
      <c r="F26" s="15"/>
      <c r="G26" s="16" t="s">
        <v>155</v>
      </c>
      <c r="H26" s="18">
        <v>1</v>
      </c>
      <c r="I26" s="25">
        <v>10</v>
      </c>
      <c r="J26" s="25"/>
      <c r="K26" s="25">
        <v>10</v>
      </c>
      <c r="L26" s="25"/>
      <c r="M26" s="4"/>
      <c r="N26" s="4"/>
    </row>
    <row r="27" s="1" customFormat="1" ht="20.1" customHeight="1" spans="1:14">
      <c r="A27" s="20" t="s">
        <v>175</v>
      </c>
      <c r="B27" s="20"/>
      <c r="C27" s="20"/>
      <c r="D27" s="20"/>
      <c r="E27" s="20"/>
      <c r="F27" s="20"/>
      <c r="G27" s="20"/>
      <c r="H27" s="20"/>
      <c r="I27" s="28">
        <f>SUM(I13:J26)+J6</f>
        <v>100</v>
      </c>
      <c r="J27" s="28"/>
      <c r="K27" s="73">
        <f>SUM(K13:L26)+N6</f>
        <v>90.8633038120909</v>
      </c>
      <c r="L27" s="73"/>
      <c r="M27" s="30"/>
      <c r="N27" s="30"/>
    </row>
    <row r="28" s="2" customFormat="1" ht="20.1" customHeight="1" spans="1:14">
      <c r="A28" s="21" t="s">
        <v>176</v>
      </c>
      <c r="B28" s="22" t="s">
        <v>177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1"/>
    </row>
    <row r="29" s="2" customFormat="1" ht="20.1" customHeight="1" spans="1:14">
      <c r="A29" s="24" t="s">
        <v>178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="2" customFormat="1" ht="43.5" customHeight="1" spans="1:14">
      <c r="A30" s="24" t="s">
        <v>179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="2" customFormat="1" ht="30" customHeight="1" spans="1:14">
      <c r="A31" s="24" t="s">
        <v>180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ht="15.95" customHeight="1"/>
  </sheetData>
  <mergeCells count="11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16"/>
    <mergeCell ref="B17:B25"/>
    <mergeCell ref="C13:C14"/>
    <mergeCell ref="C17:C18"/>
    <mergeCell ref="C21:C25"/>
    <mergeCell ref="E4:E5"/>
    <mergeCell ref="N4:N5"/>
    <mergeCell ref="A4:B9"/>
    <mergeCell ref="F4:G5"/>
    <mergeCell ref="H4:I5"/>
    <mergeCell ref="J4:K5"/>
    <mergeCell ref="L4:M5"/>
    <mergeCell ref="C4:D5"/>
  </mergeCells>
  <pageMargins left="0.7" right="0.7" top="0.75" bottom="0.75" header="0.3" footer="0.3"/>
  <pageSetup paperSize="9" orientation="portrait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N27"/>
  <sheetViews>
    <sheetView workbookViewId="0">
      <selection activeCell="A1" sqref="A1:N1"/>
    </sheetView>
  </sheetViews>
  <sheetFormatPr defaultColWidth="9" defaultRowHeight="13.5"/>
  <cols>
    <col min="1" max="1" width="13.875" customWidth="1"/>
    <col min="2" max="2" width="13.5" customWidth="1"/>
    <col min="3" max="3" width="20.875" customWidth="1"/>
    <col min="4" max="4" width="15" customWidth="1"/>
    <col min="5" max="5" width="17.5" customWidth="1"/>
    <col min="6" max="6" width="2.375" customWidth="1"/>
    <col min="7" max="7" width="15.75" customWidth="1"/>
    <col min="8" max="8" width="15" customWidth="1"/>
    <col min="9" max="9" width="9.75" customWidth="1"/>
    <col min="10" max="10" width="0.875" customWidth="1"/>
    <col min="11" max="11" width="9.375" customWidth="1"/>
    <col min="12" max="12" width="1" customWidth="1"/>
    <col min="13" max="13" width="10.125" customWidth="1"/>
    <col min="14" max="14" width="18.125" customWidth="1"/>
  </cols>
  <sheetData>
    <row r="1" ht="42" customHeight="1" spans="1:14">
      <c r="A1" s="3" t="s">
        <v>128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.1" customHeight="1" spans="1:14">
      <c r="A2" s="4" t="s">
        <v>114</v>
      </c>
      <c r="B2" s="4"/>
      <c r="C2" s="5" t="s">
        <v>126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.1" customHeight="1" spans="1:14">
      <c r="A3" s="4" t="s">
        <v>115</v>
      </c>
      <c r="B3" s="4"/>
      <c r="C3" s="4" t="s">
        <v>14</v>
      </c>
      <c r="D3" s="4"/>
      <c r="E3" s="4"/>
      <c r="F3" s="4"/>
      <c r="G3" s="4"/>
      <c r="H3" s="4" t="s">
        <v>129</v>
      </c>
      <c r="I3" s="4"/>
      <c r="J3" s="4" t="s">
        <v>14</v>
      </c>
      <c r="K3" s="4"/>
      <c r="L3" s="4"/>
      <c r="M3" s="4"/>
      <c r="N3" s="4"/>
    </row>
    <row r="4" s="1" customFormat="1" ht="20.1" customHeight="1" spans="1:14">
      <c r="A4" s="4" t="s">
        <v>116</v>
      </c>
      <c r="B4" s="4"/>
      <c r="C4" s="4"/>
      <c r="D4" s="4"/>
      <c r="E4" s="4" t="s">
        <v>16</v>
      </c>
      <c r="F4" s="4" t="s">
        <v>130</v>
      </c>
      <c r="G4" s="4"/>
      <c r="H4" s="4" t="s">
        <v>131</v>
      </c>
      <c r="I4" s="4"/>
      <c r="J4" s="4" t="s">
        <v>20</v>
      </c>
      <c r="K4" s="4"/>
      <c r="L4" s="4" t="s">
        <v>132</v>
      </c>
      <c r="M4" s="4"/>
      <c r="N4" s="4" t="s">
        <v>21</v>
      </c>
    </row>
    <row r="5" s="1" customFormat="1" ht="20.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20.1" customHeight="1" spans="1:14">
      <c r="A6" s="4"/>
      <c r="B6" s="4"/>
      <c r="C6" s="7" t="s">
        <v>133</v>
      </c>
      <c r="D6" s="7"/>
      <c r="E6" s="8">
        <f>E7+E8+E9</f>
        <v>40</v>
      </c>
      <c r="F6" s="56">
        <f>F7+F8</f>
        <v>40.68</v>
      </c>
      <c r="G6" s="56"/>
      <c r="H6" s="56">
        <f>H7+H8+H9</f>
        <v>40.68</v>
      </c>
      <c r="I6" s="56"/>
      <c r="J6" s="4">
        <v>10</v>
      </c>
      <c r="K6" s="4"/>
      <c r="L6" s="18">
        <f>H6/F6</f>
        <v>1</v>
      </c>
      <c r="M6" s="18"/>
      <c r="N6" s="25">
        <f>L6*J6</f>
        <v>10</v>
      </c>
    </row>
    <row r="7" s="1" customFormat="1" ht="20.1" customHeight="1" spans="1:14">
      <c r="A7" s="4"/>
      <c r="B7" s="4"/>
      <c r="C7" s="4" t="s">
        <v>134</v>
      </c>
      <c r="D7" s="4"/>
      <c r="E7" s="8">
        <v>40</v>
      </c>
      <c r="F7" s="8">
        <v>40</v>
      </c>
      <c r="G7" s="8"/>
      <c r="H7" s="8">
        <v>40</v>
      </c>
      <c r="I7" s="8"/>
      <c r="J7" s="4" t="s">
        <v>24</v>
      </c>
      <c r="K7" s="4"/>
      <c r="L7" s="4" t="s">
        <v>24</v>
      </c>
      <c r="M7" s="4"/>
      <c r="N7" s="4" t="s">
        <v>24</v>
      </c>
    </row>
    <row r="8" s="1" customFormat="1" ht="20.1" customHeight="1" spans="1:14">
      <c r="A8" s="4"/>
      <c r="B8" s="4"/>
      <c r="C8" s="4" t="s">
        <v>135</v>
      </c>
      <c r="D8" s="4"/>
      <c r="E8" s="8">
        <v>0</v>
      </c>
      <c r="F8" s="56">
        <v>0.68</v>
      </c>
      <c r="G8" s="56"/>
      <c r="H8" s="56">
        <v>0.68</v>
      </c>
      <c r="I8" s="56"/>
      <c r="J8" s="4" t="s">
        <v>24</v>
      </c>
      <c r="K8" s="4"/>
      <c r="L8" s="4" t="s">
        <v>24</v>
      </c>
      <c r="M8" s="4"/>
      <c r="N8" s="4" t="s">
        <v>24</v>
      </c>
    </row>
    <row r="9" s="1" customFormat="1" ht="20.1" customHeight="1" spans="1:14">
      <c r="A9" s="4"/>
      <c r="B9" s="4"/>
      <c r="C9" s="4" t="s">
        <v>136</v>
      </c>
      <c r="D9" s="4"/>
      <c r="E9" s="8">
        <v>0</v>
      </c>
      <c r="F9" s="8">
        <v>0</v>
      </c>
      <c r="G9" s="8"/>
      <c r="H9" s="8">
        <v>0</v>
      </c>
      <c r="I9" s="8"/>
      <c r="J9" s="4" t="s">
        <v>24</v>
      </c>
      <c r="K9" s="4"/>
      <c r="L9" s="4" t="s">
        <v>24</v>
      </c>
      <c r="M9" s="4"/>
      <c r="N9" s="4" t="s">
        <v>24</v>
      </c>
    </row>
    <row r="10" s="1" customFormat="1" ht="20.1" customHeight="1" spans="1:14">
      <c r="A10" s="4" t="s">
        <v>137</v>
      </c>
      <c r="B10" s="4" t="s">
        <v>27</v>
      </c>
      <c r="C10" s="4"/>
      <c r="D10" s="4"/>
      <c r="E10" s="4"/>
      <c r="F10" s="4"/>
      <c r="G10" s="4"/>
      <c r="H10" s="4" t="s">
        <v>138</v>
      </c>
      <c r="I10" s="4"/>
      <c r="J10" s="4"/>
      <c r="K10" s="4"/>
      <c r="L10" s="4"/>
      <c r="M10" s="4"/>
      <c r="N10" s="4"/>
    </row>
    <row r="11" s="1" customFormat="1" ht="49.5" customHeight="1" spans="1:14">
      <c r="A11" s="4"/>
      <c r="B11" s="13" t="s">
        <v>181</v>
      </c>
      <c r="C11" s="13"/>
      <c r="D11" s="13"/>
      <c r="E11" s="13"/>
      <c r="F11" s="13"/>
      <c r="G11" s="13"/>
      <c r="H11" s="13" t="s">
        <v>182</v>
      </c>
      <c r="I11" s="13"/>
      <c r="J11" s="13"/>
      <c r="K11" s="13"/>
      <c r="L11" s="13"/>
      <c r="M11" s="13"/>
      <c r="N11" s="13"/>
    </row>
    <row r="12" s="1" customFormat="1" ht="20.1" customHeight="1" spans="1:14">
      <c r="A12" s="14" t="s">
        <v>141</v>
      </c>
      <c r="B12" s="4" t="s">
        <v>38</v>
      </c>
      <c r="C12" s="4" t="s">
        <v>39</v>
      </c>
      <c r="D12" s="4" t="s">
        <v>40</v>
      </c>
      <c r="E12" s="4"/>
      <c r="F12" s="4"/>
      <c r="G12" s="4" t="s">
        <v>41</v>
      </c>
      <c r="H12" s="57" t="s">
        <v>42</v>
      </c>
      <c r="I12" s="4" t="s">
        <v>20</v>
      </c>
      <c r="J12" s="4"/>
      <c r="K12" s="4" t="s">
        <v>21</v>
      </c>
      <c r="L12" s="4"/>
      <c r="M12" s="4" t="s">
        <v>43</v>
      </c>
      <c r="N12" s="4"/>
    </row>
    <row r="13" s="1" customFormat="1" ht="20.1" customHeight="1" spans="1:14">
      <c r="A13" s="14"/>
      <c r="B13" s="4" t="s">
        <v>142</v>
      </c>
      <c r="C13" s="4" t="s">
        <v>143</v>
      </c>
      <c r="D13" s="15" t="s">
        <v>183</v>
      </c>
      <c r="E13" s="15"/>
      <c r="F13" s="15"/>
      <c r="G13" s="16" t="s">
        <v>184</v>
      </c>
      <c r="H13" s="57" t="s">
        <v>185</v>
      </c>
      <c r="I13" s="25">
        <v>13</v>
      </c>
      <c r="J13" s="25"/>
      <c r="K13" s="25">
        <v>13</v>
      </c>
      <c r="L13" s="25"/>
      <c r="M13" s="4"/>
      <c r="N13" s="4"/>
    </row>
    <row r="14" s="1" customFormat="1" ht="20.1" customHeight="1" spans="1:14">
      <c r="A14" s="14"/>
      <c r="B14" s="4"/>
      <c r="C14" s="4" t="s">
        <v>151</v>
      </c>
      <c r="D14" s="15" t="s">
        <v>186</v>
      </c>
      <c r="E14" s="15"/>
      <c r="F14" s="15"/>
      <c r="G14" s="19">
        <v>1</v>
      </c>
      <c r="H14" s="18">
        <v>1</v>
      </c>
      <c r="I14" s="25">
        <v>14</v>
      </c>
      <c r="J14" s="25"/>
      <c r="K14" s="25">
        <v>14</v>
      </c>
      <c r="L14" s="25"/>
      <c r="M14" s="4"/>
      <c r="N14" s="4"/>
    </row>
    <row r="15" s="1" customFormat="1" ht="20.1" customHeight="1" spans="1:14">
      <c r="A15" s="14"/>
      <c r="B15" s="4"/>
      <c r="C15" s="4" t="s">
        <v>153</v>
      </c>
      <c r="D15" s="15" t="s">
        <v>187</v>
      </c>
      <c r="E15" s="15"/>
      <c r="F15" s="15"/>
      <c r="G15" s="16" t="s">
        <v>188</v>
      </c>
      <c r="H15" s="18">
        <v>0.75</v>
      </c>
      <c r="I15" s="25">
        <v>11</v>
      </c>
      <c r="J15" s="25"/>
      <c r="K15" s="25">
        <v>11</v>
      </c>
      <c r="L15" s="25"/>
      <c r="M15" s="4"/>
      <c r="N15" s="4"/>
    </row>
    <row r="16" s="1" customFormat="1" ht="20.1" customHeight="1" spans="1:14">
      <c r="A16" s="14"/>
      <c r="B16" s="4"/>
      <c r="C16" s="4" t="s">
        <v>189</v>
      </c>
      <c r="D16" s="15" t="s">
        <v>190</v>
      </c>
      <c r="E16" s="15"/>
      <c r="F16" s="15"/>
      <c r="G16" s="16" t="s">
        <v>191</v>
      </c>
      <c r="H16" s="4" t="s">
        <v>192</v>
      </c>
      <c r="I16" s="25">
        <v>12</v>
      </c>
      <c r="J16" s="25"/>
      <c r="K16" s="25">
        <v>12</v>
      </c>
      <c r="L16" s="25"/>
      <c r="M16" s="4"/>
      <c r="N16" s="4"/>
    </row>
    <row r="17" s="1" customFormat="1" ht="20.1" customHeight="1" spans="1:14">
      <c r="A17" s="14"/>
      <c r="B17" s="4" t="s">
        <v>156</v>
      </c>
      <c r="C17" s="4" t="s">
        <v>160</v>
      </c>
      <c r="D17" s="15" t="s">
        <v>193</v>
      </c>
      <c r="E17" s="15"/>
      <c r="F17" s="15"/>
      <c r="G17" s="16" t="s">
        <v>71</v>
      </c>
      <c r="H17" s="18">
        <v>0.8</v>
      </c>
      <c r="I17" s="25">
        <v>7</v>
      </c>
      <c r="J17" s="25"/>
      <c r="K17" s="25">
        <v>7</v>
      </c>
      <c r="L17" s="25"/>
      <c r="M17" s="4"/>
      <c r="N17" s="4"/>
    </row>
    <row r="18" s="1" customFormat="1" ht="20.1" customHeight="1" spans="1:14">
      <c r="A18" s="14"/>
      <c r="B18" s="4"/>
      <c r="C18" s="4" t="s">
        <v>164</v>
      </c>
      <c r="D18" s="15" t="s">
        <v>194</v>
      </c>
      <c r="E18" s="15"/>
      <c r="F18" s="15"/>
      <c r="G18" s="16" t="s">
        <v>71</v>
      </c>
      <c r="H18" s="18">
        <v>0.8</v>
      </c>
      <c r="I18" s="25">
        <v>6</v>
      </c>
      <c r="J18" s="25"/>
      <c r="K18" s="25">
        <v>6</v>
      </c>
      <c r="L18" s="25"/>
      <c r="M18" s="4"/>
      <c r="N18" s="4"/>
    </row>
    <row r="19" s="1" customFormat="1" ht="20.1" customHeight="1" spans="1:14">
      <c r="A19" s="14"/>
      <c r="B19" s="4"/>
      <c r="C19" s="4" t="s">
        <v>166</v>
      </c>
      <c r="D19" s="15" t="s">
        <v>195</v>
      </c>
      <c r="E19" s="15"/>
      <c r="F19" s="15"/>
      <c r="G19" s="16" t="s">
        <v>80</v>
      </c>
      <c r="H19" s="18">
        <v>0.9</v>
      </c>
      <c r="I19" s="25">
        <v>8</v>
      </c>
      <c r="J19" s="25"/>
      <c r="K19" s="25">
        <v>8</v>
      </c>
      <c r="L19" s="25"/>
      <c r="M19" s="4"/>
      <c r="N19" s="4"/>
    </row>
    <row r="20" s="1" customFormat="1" ht="20.1" customHeight="1" spans="1:14">
      <c r="A20" s="14"/>
      <c r="B20" s="4"/>
      <c r="C20" s="4"/>
      <c r="D20" s="15" t="s">
        <v>196</v>
      </c>
      <c r="E20" s="15"/>
      <c r="F20" s="15"/>
      <c r="G20" s="16" t="s">
        <v>197</v>
      </c>
      <c r="H20" s="18">
        <v>1</v>
      </c>
      <c r="I20" s="25">
        <v>9</v>
      </c>
      <c r="J20" s="25"/>
      <c r="K20" s="25">
        <v>9</v>
      </c>
      <c r="L20" s="25"/>
      <c r="M20" s="4"/>
      <c r="N20" s="4"/>
    </row>
    <row r="21" s="1" customFormat="1" ht="20.1" customHeight="1" spans="1:14">
      <c r="A21" s="14"/>
      <c r="B21" s="4" t="s">
        <v>172</v>
      </c>
      <c r="C21" s="4" t="s">
        <v>173</v>
      </c>
      <c r="D21" s="15" t="s">
        <v>198</v>
      </c>
      <c r="E21" s="15"/>
      <c r="F21" s="15"/>
      <c r="G21" s="16" t="s">
        <v>71</v>
      </c>
      <c r="H21" s="18">
        <v>0.85</v>
      </c>
      <c r="I21" s="25">
        <v>10</v>
      </c>
      <c r="J21" s="25"/>
      <c r="K21" s="25">
        <v>10</v>
      </c>
      <c r="L21" s="25"/>
      <c r="M21" s="4"/>
      <c r="N21" s="4"/>
    </row>
    <row r="22" s="1" customFormat="1" ht="20.1" customHeight="1" spans="1:14">
      <c r="A22" s="20" t="s">
        <v>175</v>
      </c>
      <c r="B22" s="20"/>
      <c r="C22" s="20"/>
      <c r="D22" s="20"/>
      <c r="E22" s="20"/>
      <c r="F22" s="20"/>
      <c r="G22" s="20"/>
      <c r="H22" s="20"/>
      <c r="I22" s="28">
        <f>SUM(I13:J21)+J6</f>
        <v>100</v>
      </c>
      <c r="J22" s="28"/>
      <c r="K22" s="28">
        <f>SUM(K13:L21)+N6</f>
        <v>100</v>
      </c>
      <c r="L22" s="28"/>
      <c r="M22" s="30"/>
      <c r="N22" s="30"/>
    </row>
    <row r="23" s="1" customFormat="1" ht="20.1" customHeight="1" spans="1:14">
      <c r="A23" s="58" t="s">
        <v>176</v>
      </c>
      <c r="B23" s="59" t="s">
        <v>177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="2" customFormat="1" ht="20.1" customHeight="1" spans="1:14">
      <c r="A24" s="24" t="s">
        <v>178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="2" customFormat="1" ht="43.5" customHeight="1" spans="1:14">
      <c r="A25" s="24" t="s">
        <v>179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="2" customFormat="1" ht="30.75" customHeight="1" spans="1:14">
      <c r="A26" s="24" t="s">
        <v>180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ht="15.95" customHeight="1"/>
  </sheetData>
  <mergeCells count="9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C19:C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1" sqref="A1:L1"/>
    </sheetView>
  </sheetViews>
  <sheetFormatPr defaultColWidth="9" defaultRowHeight="20.1" customHeight="1" outlineLevelRow="5"/>
  <cols>
    <col min="1" max="1" width="5.75" style="33" customWidth="1"/>
    <col min="2" max="2" width="27" customWidth="1"/>
    <col min="3" max="3" width="27.25" customWidth="1"/>
    <col min="4" max="4" width="11.25" customWidth="1"/>
    <col min="5" max="5" width="13.5" customWidth="1"/>
    <col min="6" max="6" width="10.875" customWidth="1"/>
    <col min="7" max="7" width="10.375" customWidth="1"/>
    <col min="8" max="8" width="11.5" customWidth="1"/>
    <col min="9" max="9" width="15.5" customWidth="1"/>
    <col min="10" max="10" width="11.125" customWidth="1"/>
    <col min="11" max="11" width="10" customWidth="1"/>
    <col min="12" max="12" width="9.625" customWidth="1"/>
  </cols>
  <sheetData>
    <row r="1" ht="45" customHeight="1" spans="1:12">
      <c r="A1" s="34" t="s">
        <v>199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="32" customFormat="1" customHeight="1" spans="1:12">
      <c r="A2" s="35" t="s">
        <v>113</v>
      </c>
      <c r="B2" s="36" t="s">
        <v>200</v>
      </c>
      <c r="C2" s="37" t="s">
        <v>115</v>
      </c>
      <c r="D2" s="38" t="s">
        <v>201</v>
      </c>
      <c r="E2" s="39"/>
      <c r="F2" s="39"/>
      <c r="G2" s="39"/>
      <c r="H2" s="39"/>
      <c r="I2" s="39"/>
      <c r="J2" s="41"/>
      <c r="K2" s="35" t="s">
        <v>117</v>
      </c>
      <c r="L2" s="35" t="s">
        <v>118</v>
      </c>
    </row>
    <row r="3" s="32" customFormat="1" customHeight="1" spans="1:12">
      <c r="A3" s="40"/>
      <c r="B3" s="36"/>
      <c r="C3" s="37"/>
      <c r="D3" s="38" t="s">
        <v>17</v>
      </c>
      <c r="E3" s="39"/>
      <c r="F3" s="39"/>
      <c r="G3" s="39"/>
      <c r="H3" s="41"/>
      <c r="I3" s="51" t="s">
        <v>119</v>
      </c>
      <c r="J3" s="51" t="s">
        <v>120</v>
      </c>
      <c r="K3" s="40"/>
      <c r="L3" s="40"/>
    </row>
    <row r="4" s="32" customFormat="1" customHeight="1" spans="1:12">
      <c r="A4" s="42"/>
      <c r="B4" s="36"/>
      <c r="C4" s="37"/>
      <c r="D4" s="37" t="s">
        <v>121</v>
      </c>
      <c r="E4" s="36" t="s">
        <v>202</v>
      </c>
      <c r="F4" s="36" t="s">
        <v>203</v>
      </c>
      <c r="G4" s="36" t="s">
        <v>204</v>
      </c>
      <c r="H4" s="36" t="s">
        <v>124</v>
      </c>
      <c r="I4" s="52"/>
      <c r="J4" s="42"/>
      <c r="K4" s="42"/>
      <c r="L4" s="40"/>
    </row>
    <row r="5" s="2" customFormat="1" customHeight="1" spans="1:12">
      <c r="A5" s="43">
        <v>1</v>
      </c>
      <c r="B5" s="44" t="s">
        <v>205</v>
      </c>
      <c r="C5" s="45" t="s">
        <v>14</v>
      </c>
      <c r="D5" s="46">
        <f>E5+F5+G5+H5</f>
        <v>186</v>
      </c>
      <c r="E5" s="47">
        <v>186</v>
      </c>
      <c r="F5" s="47">
        <v>0</v>
      </c>
      <c r="G5" s="47">
        <v>0</v>
      </c>
      <c r="H5" s="47">
        <v>0</v>
      </c>
      <c r="I5" s="47">
        <v>186</v>
      </c>
      <c r="J5" s="53">
        <f>I5/D5</f>
        <v>1</v>
      </c>
      <c r="K5" s="54">
        <v>100</v>
      </c>
      <c r="L5" s="43" t="s">
        <v>24</v>
      </c>
    </row>
    <row r="6" s="2" customFormat="1" customHeight="1" spans="1:12">
      <c r="A6" s="48" t="s">
        <v>127</v>
      </c>
      <c r="B6" s="49"/>
      <c r="C6" s="50"/>
      <c r="D6" s="47">
        <f>D5</f>
        <v>186</v>
      </c>
      <c r="E6" s="47">
        <f t="shared" ref="E6:I6" si="0">E5</f>
        <v>186</v>
      </c>
      <c r="F6" s="47">
        <f t="shared" si="0"/>
        <v>0</v>
      </c>
      <c r="G6" s="47">
        <f t="shared" si="0"/>
        <v>0</v>
      </c>
      <c r="H6" s="47">
        <f t="shared" si="0"/>
        <v>0</v>
      </c>
      <c r="I6" s="47">
        <f t="shared" si="0"/>
        <v>186</v>
      </c>
      <c r="J6" s="53">
        <f>I6/D6</f>
        <v>1</v>
      </c>
      <c r="K6" s="55" t="s">
        <v>24</v>
      </c>
      <c r="L6" s="43" t="s">
        <v>24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1" sqref="A1:N1"/>
    </sheetView>
  </sheetViews>
  <sheetFormatPr defaultColWidth="9" defaultRowHeight="20.1" customHeight="1"/>
  <cols>
    <col min="1" max="1" width="14.125" customWidth="1"/>
    <col min="2" max="2" width="13.625" customWidth="1"/>
    <col min="3" max="3" width="20" customWidth="1"/>
    <col min="5" max="5" width="20.625" customWidth="1"/>
    <col min="6" max="6" width="6.25" customWidth="1"/>
    <col min="7" max="7" width="14.5" customWidth="1"/>
    <col min="8" max="8" width="13.875" customWidth="1"/>
    <col min="9" max="9" width="7.875" customWidth="1"/>
    <col min="10" max="10" width="5" customWidth="1"/>
    <col min="11" max="11" width="10.875" customWidth="1"/>
    <col min="12" max="12" width="1" customWidth="1"/>
    <col min="13" max="13" width="12.375" customWidth="1"/>
    <col min="14" max="14" width="15.75" customWidth="1"/>
  </cols>
  <sheetData>
    <row r="1" ht="48" customHeight="1" spans="1:14">
      <c r="A1" s="3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customHeight="1" spans="1:14">
      <c r="A2" s="4" t="s">
        <v>200</v>
      </c>
      <c r="B2" s="4"/>
      <c r="C2" s="5" t="s">
        <v>205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customHeight="1" spans="1:14">
      <c r="A3" s="4" t="s">
        <v>207</v>
      </c>
      <c r="B3" s="4"/>
      <c r="C3" s="4" t="s">
        <v>208</v>
      </c>
      <c r="D3" s="4"/>
      <c r="E3" s="4"/>
      <c r="F3" s="4"/>
      <c r="G3" s="4"/>
      <c r="H3" s="6" t="s">
        <v>129</v>
      </c>
      <c r="I3" s="6"/>
      <c r="J3" s="4" t="s">
        <v>14</v>
      </c>
      <c r="K3" s="4"/>
      <c r="L3" s="4"/>
      <c r="M3" s="4"/>
      <c r="N3" s="4"/>
    </row>
    <row r="4" s="1" customFormat="1" customHeight="1" spans="1:14">
      <c r="A4" s="4" t="s">
        <v>116</v>
      </c>
      <c r="B4" s="4"/>
      <c r="C4" s="4"/>
      <c r="D4" s="4"/>
      <c r="E4" s="4" t="s">
        <v>16</v>
      </c>
      <c r="F4" s="4" t="s">
        <v>130</v>
      </c>
      <c r="G4" s="4"/>
      <c r="H4" s="4" t="s">
        <v>131</v>
      </c>
      <c r="I4" s="4"/>
      <c r="J4" s="4" t="s">
        <v>20</v>
      </c>
      <c r="K4" s="4"/>
      <c r="L4" s="4" t="s">
        <v>132</v>
      </c>
      <c r="M4" s="4"/>
      <c r="N4" s="4" t="s">
        <v>21</v>
      </c>
    </row>
    <row r="5" s="1" customFormat="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customHeight="1" spans="1:14">
      <c r="A6" s="4"/>
      <c r="B6" s="4"/>
      <c r="C6" s="7" t="s">
        <v>133</v>
      </c>
      <c r="D6" s="7"/>
      <c r="E6" s="8">
        <f>E7+E8+E9+E10</f>
        <v>186</v>
      </c>
      <c r="F6" s="8">
        <f>F7+F8+F9+F10</f>
        <v>186</v>
      </c>
      <c r="G6" s="8"/>
      <c r="H6" s="8">
        <f>H7+H8+H9+H10</f>
        <v>186</v>
      </c>
      <c r="I6" s="8"/>
      <c r="J6" s="4">
        <v>10</v>
      </c>
      <c r="K6" s="4"/>
      <c r="L6" s="18">
        <f>H6/F6</f>
        <v>1</v>
      </c>
      <c r="M6" s="18"/>
      <c r="N6" s="25">
        <f>L6*J6</f>
        <v>10</v>
      </c>
    </row>
    <row r="7" s="1" customFormat="1" customHeight="1" spans="1:14">
      <c r="A7" s="4"/>
      <c r="B7" s="4"/>
      <c r="C7" s="4" t="s">
        <v>209</v>
      </c>
      <c r="D7" s="4"/>
      <c r="E7" s="8">
        <v>186</v>
      </c>
      <c r="F7" s="8">
        <v>186</v>
      </c>
      <c r="G7" s="8"/>
      <c r="H7" s="8">
        <v>186</v>
      </c>
      <c r="I7" s="8"/>
      <c r="J7" s="4" t="s">
        <v>24</v>
      </c>
      <c r="K7" s="4"/>
      <c r="L7" s="4" t="s">
        <v>24</v>
      </c>
      <c r="M7" s="4"/>
      <c r="N7" s="4" t="s">
        <v>24</v>
      </c>
    </row>
    <row r="8" s="1" customFormat="1" customHeight="1" spans="1:14">
      <c r="A8" s="4"/>
      <c r="B8" s="4"/>
      <c r="C8" s="9" t="s">
        <v>210</v>
      </c>
      <c r="D8" s="10"/>
      <c r="E8" s="8">
        <v>0</v>
      </c>
      <c r="F8" s="11">
        <v>0</v>
      </c>
      <c r="G8" s="12"/>
      <c r="H8" s="11">
        <v>0</v>
      </c>
      <c r="I8" s="12"/>
      <c r="J8" s="4" t="s">
        <v>24</v>
      </c>
      <c r="K8" s="4"/>
      <c r="L8" s="4" t="s">
        <v>24</v>
      </c>
      <c r="M8" s="4"/>
      <c r="N8" s="4" t="s">
        <v>24</v>
      </c>
    </row>
    <row r="9" s="1" customFormat="1" customHeight="1" spans="1:14">
      <c r="A9" s="4"/>
      <c r="B9" s="4"/>
      <c r="C9" s="4" t="s">
        <v>211</v>
      </c>
      <c r="D9" s="4"/>
      <c r="E9" s="8">
        <v>0</v>
      </c>
      <c r="F9" s="8">
        <v>0</v>
      </c>
      <c r="G9" s="8"/>
      <c r="H9" s="8">
        <v>0</v>
      </c>
      <c r="I9" s="8"/>
      <c r="J9" s="4" t="s">
        <v>24</v>
      </c>
      <c r="K9" s="4"/>
      <c r="L9" s="4" t="s">
        <v>24</v>
      </c>
      <c r="M9" s="4"/>
      <c r="N9" s="4" t="s">
        <v>24</v>
      </c>
    </row>
    <row r="10" s="1" customFormat="1" customHeight="1" spans="1:14">
      <c r="A10" s="4"/>
      <c r="B10" s="4"/>
      <c r="C10" s="4" t="s">
        <v>212</v>
      </c>
      <c r="D10" s="4"/>
      <c r="E10" s="8">
        <v>0</v>
      </c>
      <c r="F10" s="8">
        <v>0</v>
      </c>
      <c r="G10" s="8"/>
      <c r="H10" s="8">
        <v>0</v>
      </c>
      <c r="I10" s="8"/>
      <c r="J10" s="4" t="s">
        <v>24</v>
      </c>
      <c r="K10" s="4"/>
      <c r="L10" s="4" t="s">
        <v>24</v>
      </c>
      <c r="M10" s="4"/>
      <c r="N10" s="4" t="s">
        <v>24</v>
      </c>
    </row>
    <row r="11" s="1" customFormat="1" customHeight="1" spans="1:14">
      <c r="A11" s="4" t="s">
        <v>137</v>
      </c>
      <c r="B11" s="4" t="s">
        <v>27</v>
      </c>
      <c r="C11" s="4"/>
      <c r="D11" s="4"/>
      <c r="E11" s="4"/>
      <c r="F11" s="4"/>
      <c r="G11" s="4"/>
      <c r="H11" s="4" t="s">
        <v>138</v>
      </c>
      <c r="I11" s="4"/>
      <c r="J11" s="4"/>
      <c r="K11" s="4"/>
      <c r="L11" s="4"/>
      <c r="M11" s="4"/>
      <c r="N11" s="4"/>
    </row>
    <row r="12" s="1" customFormat="1" ht="54.75" customHeight="1" spans="1:14">
      <c r="A12" s="4"/>
      <c r="B12" s="13" t="s">
        <v>213</v>
      </c>
      <c r="C12" s="13"/>
      <c r="D12" s="13"/>
      <c r="E12" s="13"/>
      <c r="F12" s="13"/>
      <c r="G12" s="13"/>
      <c r="H12" s="13" t="s">
        <v>214</v>
      </c>
      <c r="I12" s="13"/>
      <c r="J12" s="13"/>
      <c r="K12" s="13"/>
      <c r="L12" s="13"/>
      <c r="M12" s="13"/>
      <c r="N12" s="13"/>
    </row>
    <row r="13" s="1" customFormat="1" customHeight="1" spans="1:14">
      <c r="A13" s="14" t="s">
        <v>141</v>
      </c>
      <c r="B13" s="4" t="s">
        <v>38</v>
      </c>
      <c r="C13" s="4" t="s">
        <v>39</v>
      </c>
      <c r="D13" s="4" t="s">
        <v>40</v>
      </c>
      <c r="E13" s="4"/>
      <c r="F13" s="4"/>
      <c r="G13" s="4" t="s">
        <v>41</v>
      </c>
      <c r="H13" s="4" t="s">
        <v>42</v>
      </c>
      <c r="I13" s="4" t="s">
        <v>20</v>
      </c>
      <c r="J13" s="4"/>
      <c r="K13" s="4" t="s">
        <v>21</v>
      </c>
      <c r="L13" s="4"/>
      <c r="M13" s="4" t="s">
        <v>43</v>
      </c>
      <c r="N13" s="4"/>
    </row>
    <row r="14" s="1" customFormat="1" ht="20" customHeight="1" spans="1:14">
      <c r="A14" s="14"/>
      <c r="B14" s="4" t="s">
        <v>142</v>
      </c>
      <c r="C14" s="4" t="s">
        <v>143</v>
      </c>
      <c r="D14" s="15" t="s">
        <v>158</v>
      </c>
      <c r="E14" s="15"/>
      <c r="F14" s="15"/>
      <c r="G14" s="16" t="s">
        <v>80</v>
      </c>
      <c r="H14" s="17">
        <v>0.8655</v>
      </c>
      <c r="I14" s="25">
        <v>20</v>
      </c>
      <c r="J14" s="25"/>
      <c r="K14" s="26">
        <v>20</v>
      </c>
      <c r="L14" s="26"/>
      <c r="M14" s="27"/>
      <c r="N14" s="27"/>
    </row>
    <row r="15" s="1" customFormat="1" customHeight="1" spans="1:14">
      <c r="A15" s="14"/>
      <c r="B15" s="4"/>
      <c r="C15" s="4" t="s">
        <v>151</v>
      </c>
      <c r="D15" s="15" t="s">
        <v>215</v>
      </c>
      <c r="E15" s="15"/>
      <c r="F15" s="15"/>
      <c r="G15" s="16" t="s">
        <v>91</v>
      </c>
      <c r="H15" s="18">
        <v>0.95</v>
      </c>
      <c r="I15" s="25">
        <v>15</v>
      </c>
      <c r="J15" s="25"/>
      <c r="K15" s="25">
        <v>15</v>
      </c>
      <c r="L15" s="25"/>
      <c r="M15" s="4"/>
      <c r="N15" s="4"/>
    </row>
    <row r="16" s="1" customFormat="1" customHeight="1" spans="1:14">
      <c r="A16" s="14"/>
      <c r="B16" s="4"/>
      <c r="C16" s="4" t="s">
        <v>153</v>
      </c>
      <c r="D16" s="15" t="s">
        <v>154</v>
      </c>
      <c r="E16" s="15"/>
      <c r="F16" s="15"/>
      <c r="G16" s="16" t="s">
        <v>91</v>
      </c>
      <c r="H16" s="18">
        <v>0.95</v>
      </c>
      <c r="I16" s="25">
        <v>15</v>
      </c>
      <c r="J16" s="25"/>
      <c r="K16" s="25">
        <v>15</v>
      </c>
      <c r="L16" s="25"/>
      <c r="M16" s="4"/>
      <c r="N16" s="4"/>
    </row>
    <row r="17" s="1" customFormat="1" customHeight="1" spans="1:14">
      <c r="A17" s="14"/>
      <c r="B17" s="4" t="s">
        <v>156</v>
      </c>
      <c r="C17" s="4" t="s">
        <v>160</v>
      </c>
      <c r="D17" s="15" t="s">
        <v>216</v>
      </c>
      <c r="E17" s="15"/>
      <c r="F17" s="15"/>
      <c r="G17" s="16" t="s">
        <v>91</v>
      </c>
      <c r="H17" s="18">
        <v>0.95</v>
      </c>
      <c r="I17" s="25">
        <v>15</v>
      </c>
      <c r="J17" s="25"/>
      <c r="K17" s="25">
        <v>15</v>
      </c>
      <c r="L17" s="25"/>
      <c r="M17" s="4"/>
      <c r="N17" s="4"/>
    </row>
    <row r="18" s="1" customFormat="1" customHeight="1" spans="1:14">
      <c r="A18" s="14"/>
      <c r="B18" s="4"/>
      <c r="C18" s="4" t="s">
        <v>166</v>
      </c>
      <c r="D18" s="15" t="s">
        <v>171</v>
      </c>
      <c r="E18" s="15"/>
      <c r="F18" s="15"/>
      <c r="G18" s="19">
        <v>1</v>
      </c>
      <c r="H18" s="18">
        <v>1</v>
      </c>
      <c r="I18" s="25">
        <v>15</v>
      </c>
      <c r="J18" s="25"/>
      <c r="K18" s="25">
        <v>15</v>
      </c>
      <c r="L18" s="25"/>
      <c r="M18" s="4"/>
      <c r="N18" s="4"/>
    </row>
    <row r="19" s="1" customFormat="1" customHeight="1" spans="1:14">
      <c r="A19" s="14"/>
      <c r="B19" s="4" t="s">
        <v>172</v>
      </c>
      <c r="C19" s="4" t="s">
        <v>173</v>
      </c>
      <c r="D19" s="15" t="s">
        <v>217</v>
      </c>
      <c r="E19" s="15"/>
      <c r="F19" s="15"/>
      <c r="G19" s="16" t="s">
        <v>218</v>
      </c>
      <c r="H19" s="18">
        <v>0.95</v>
      </c>
      <c r="I19" s="25">
        <v>10</v>
      </c>
      <c r="J19" s="25"/>
      <c r="K19" s="25">
        <v>10</v>
      </c>
      <c r="L19" s="25"/>
      <c r="M19" s="4"/>
      <c r="N19" s="4"/>
    </row>
    <row r="20" s="1" customFormat="1" customHeight="1" spans="1:14">
      <c r="A20" s="20" t="s">
        <v>175</v>
      </c>
      <c r="B20" s="20"/>
      <c r="C20" s="20"/>
      <c r="D20" s="20"/>
      <c r="E20" s="20"/>
      <c r="F20" s="20"/>
      <c r="G20" s="20"/>
      <c r="H20" s="20"/>
      <c r="I20" s="28">
        <f>SUM(I14:J19)+J6</f>
        <v>100</v>
      </c>
      <c r="J20" s="28"/>
      <c r="K20" s="29">
        <f>SUM(K14:L19)+N6</f>
        <v>100</v>
      </c>
      <c r="L20" s="29"/>
      <c r="M20" s="30"/>
      <c r="N20" s="30"/>
    </row>
    <row r="21" s="2" customFormat="1" customHeight="1" spans="1:14">
      <c r="A21" s="21" t="s">
        <v>176</v>
      </c>
      <c r="B21" s="22" t="s">
        <v>177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31"/>
    </row>
    <row r="22" s="2" customFormat="1" customHeight="1" spans="1:14">
      <c r="A22" s="24" t="s">
        <v>219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="2" customFormat="1" ht="35.25" customHeight="1" spans="1:14">
      <c r="A23" s="24" t="s">
        <v>220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="2" customFormat="1" ht="35.25" customHeight="1" spans="1:14">
      <c r="A24" s="24" t="s">
        <v>221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="2" customFormat="1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1:A12"/>
    <mergeCell ref="A13:A19"/>
    <mergeCell ref="B14:B16"/>
    <mergeCell ref="B17:B18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部门整体支出绩效自评表</vt:lpstr>
      <vt:lpstr>部门预算项目支出绩效自评结果汇总表</vt:lpstr>
      <vt:lpstr>业务费（本级）项目支出绩效自评表</vt:lpstr>
      <vt:lpstr>法庭运维费（本级）项目支出绩效自评表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</cp:lastModifiedBy>
  <dcterms:created xsi:type="dcterms:W3CDTF">2018-12-06T00:45:00Z</dcterms:created>
  <cp:lastPrinted>2020-03-13T02:25:00Z</cp:lastPrinted>
  <dcterms:modified xsi:type="dcterms:W3CDTF">2022-08-16T11:12:42Z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48985EC80D564CF98872B2F84228C601</vt:lpwstr>
  </property>
</Properties>
</file>