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89" activeTab="6"/>
  </bookViews>
  <sheets>
    <sheet name="封面" sheetId="10" r:id="rId1"/>
    <sheet name="目录" sheetId="12" r:id="rId2"/>
    <sheet name="省级部门（单位）整体支出绩效自评表" sheetId="4" r:id="rId3"/>
    <sheet name="部门预算项目支出绩效自评结果汇总表" sheetId="5" r:id="rId4"/>
    <sheet name="办公用房租赁费" sheetId="13" r:id="rId5"/>
    <sheet name="业务费" sheetId="2" r:id="rId6"/>
    <sheet name="运维费" sheetId="14" r:id="rId7"/>
  </sheets>
  <definedNames>
    <definedName name="_xlnm._FilterDatabase" localSheetId="2" hidden="1">'省级部门（单位）整体支出绩效自评表'!$A$1:$I$51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<sst xmlns="http://schemas.openxmlformats.org/spreadsheetml/2006/main" count="392" uniqueCount="227">
  <si>
    <r>
      <rPr>
        <b/>
        <sz val="36"/>
        <color theme="1"/>
        <rFont val="宋体"/>
        <charset val="134"/>
        <scheme val="minor"/>
      </rPr>
      <t>2023年度省级预算执行情况绩效自评报表</t>
    </r>
    <r>
      <rPr>
        <b/>
        <sz val="28"/>
        <color theme="1"/>
        <rFont val="宋体"/>
        <charset val="134"/>
        <scheme val="minor"/>
      </rPr>
      <t xml:space="preserve">
</t>
    </r>
  </si>
  <si>
    <t xml:space="preserve">                                 编报部门（单位公章）：兰州市城关区人民法院</t>
  </si>
  <si>
    <t xml:space="preserve">                                 编报日期：2024年3月</t>
  </si>
  <si>
    <t xml:space="preserve">                                 联系人及电话：华国娇  0931-8522907   </t>
  </si>
  <si>
    <t>2023年度省级预算执行情况绩效自评报表目录</t>
  </si>
  <si>
    <t xml:space="preserve">  一、部门自评报告</t>
  </si>
  <si>
    <t xml:space="preserve">  二、部门整体支出自评表</t>
  </si>
  <si>
    <t xml:space="preserve">  三、部门预算项目支出绩效自评结果汇总表</t>
  </si>
  <si>
    <t xml:space="preserve">   1.办公用房租赁费项目绩效自评表</t>
  </si>
  <si>
    <t xml:space="preserve">   2.全省法院业务费项目绩效自评表</t>
  </si>
  <si>
    <t xml:space="preserve">   3.法庭运维费项目绩效自评表</t>
  </si>
  <si>
    <t xml:space="preserve">  四、省对市县转移支付支出绩效自评结果汇总表</t>
  </si>
  <si>
    <t xml:space="preserve">   1.中央政法转移支付资金项目绩效自评表</t>
  </si>
  <si>
    <r>
      <rPr>
        <b/>
        <sz val="20"/>
        <color rgb="FF000000"/>
        <rFont val="宋体"/>
        <charset val="134"/>
      </rPr>
      <t>2023年</t>
    </r>
    <r>
      <rPr>
        <b/>
        <u/>
        <sz val="20"/>
        <color rgb="FF000000"/>
        <rFont val="宋体"/>
        <charset val="134"/>
      </rPr>
      <t xml:space="preserve"> 兰州市城关区人民法院  </t>
    </r>
    <r>
      <rPr>
        <b/>
        <sz val="20"/>
        <color rgb="FF000000"/>
        <rFont val="宋体"/>
        <charset val="134"/>
      </rPr>
      <t>部门（单位）整体支出绩效自评表</t>
    </r>
  </si>
  <si>
    <t>部门（单位）名称</t>
  </si>
  <si>
    <t>兰州市城关区人民法院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</si>
  <si>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</si>
  <si>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</si>
  <si>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</si>
  <si>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</si>
  <si>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</si>
  <si>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</si>
  <si>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</si>
  <si>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</si>
  <si>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</si>
  <si>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</si>
  <si>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</si>
  <si>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</si>
  <si>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</si>
  <si>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</si>
  <si>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目标1：持续优化法治营商环境，自觉服务高水平社会主义市场经济体制构建，公正高效化解市场参与主体之间矛盾纠纷，打造公开、公平、公正、可预期的法治环境。</t>
  </si>
  <si>
    <t>目标1完成情况：依法保护企业家合法权益，严惩强迫交易、非法经营、合同诈骗等扰乱市场交易秩序犯罪，保障市场公平竞争。依法审结买卖、租赁、承揽等合同案件，促进产业发展要素有序流动、合理配置。聚焦企业全生命周期司法保护，成功化解十起某商城“弃租断费”案，帮助企业及时回笼资金。强化善意文明执行理念，善用“活封”“活扣”措施，帮助企业恢复正常生产经营。做实做细全省法院“万名干警联万企”活动及区委区政府“企业大走访”纾困解难活动，建立干警联企名册，常态化开展企业走访活动，制发《民营企业法律风险提示书》，以实际行动助企解忧促发展。深入推进“涉金融不良资产清收处置”专项行动，审结涉高风险金融机构案件426件，执结案件291件，执行到位金额10.25亿元。为胜诉金融机构办理退费407笔559万元。妥善化解某贫困地区企业金融借款纠纷案，有效保障银行2000余万债权的同时，为企业及2000余名职工保留生存发展空间。</t>
  </si>
  <si>
    <t>目标2：始终坚持以人民为中心，采取更多暖心、惠民举措，着力解决好当事人急难愁盼问题，提升司法便利度。</t>
  </si>
  <si>
    <t>目标2完成情况：坚持以政治安全为根本，切实维护社会安定，全院共受理各类案件74512件，严厉打击电信诈骗、非法集资、套路贷等涉众型经济犯罪，保持惩治腐败犯罪高压态势，全力服务保交楼、保民生、保稳定。主动融入“党委领导、政府负责、社会协同、公众参与、法治保障”的诉源治理大格局，推进人民法院调解平台“三进”工作，增设“巾帼工作室”，建立家事矛盾纠纷多元解纷联动化、专业化调处工作平台。注重发挥行业优势，加强与工会、妇联、商会、金融机构、公证部门、律师协会、行业调解组织联动，拓宽调解渠道。累计导入诉前调解案件52247件，调解分流率80%，调解成功案件33145件，调解成功率65%，引导新收案件减量降速。</t>
  </si>
  <si>
    <t>目标3：深入推进审判管理现代化，着力构建新型审判团队。</t>
  </si>
  <si>
    <t>目标3完成情况：以优化科学管理制度为抓手，促审判执行核心指标大提升。紧扣立案、诉前调解、审判、执行等关键节点，加强案件全流程管理，审判管理部门实时监控流程节点，预警提示临近审限案件。推进全院新型审判团队建设，细化审判专业分工，实现案件审理繁简分流、轻重分离、快慢分道。科学配置审判力量，将业务能力强、办案节奏快的精干力量充实到简案快审团队，构建全领域大速裁审判格局，让速裁程序领跑审判效率，简易程序案件平均审理天数83天。进一步落实指尖化、电子化、自助化的诉讼服务模式，全年完成网上立案9871件、网上调解53950件。持续提升全流程网上办案应用水平，数字化生成诉讼档案25902卷，电子化送达法律文书261779人次。深度应用智慧法院建设成果，抓实数据分析与应用，为各审执条线工作提供精准高效的审判态势分析报告，以信息化推动审判智能化。</t>
  </si>
  <si>
    <t>年度绩效指标完成情况</t>
  </si>
  <si>
    <t>一级指标</t>
  </si>
  <si>
    <t>二级指标</t>
  </si>
  <si>
    <t>三级指标</t>
  </si>
  <si>
    <t>年度指标值</t>
  </si>
  <si>
    <t>实际完成值</t>
  </si>
  <si>
    <t>偏差原因分析及改进措施</t>
  </si>
  <si>
    <t>部门管理</t>
  </si>
  <si>
    <t>资金投入</t>
  </si>
  <si>
    <t>基本支出预算执行率</t>
  </si>
  <si>
    <t>&gt;=85%</t>
  </si>
  <si>
    <t>项目支出预算执行率</t>
  </si>
  <si>
    <t>&gt;=80%</t>
  </si>
  <si>
    <t>“三公经费”控制率</t>
  </si>
  <si>
    <t>&lt;=100%</t>
  </si>
  <si>
    <t>偏差原因：因公务用车更新后，公车维护费下降，“三公经费”未超预算，系统原因导致扣分。</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</si>
  <si>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</si>
  <si>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</si>
  <si>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</si>
  <si>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</si>
  <si>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</si>
  <si>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</si>
  <si>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</si>
  <si>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</si>
  <si>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</si>
  <si>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</si>
  <si>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</si>
  <si>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</si>
  <si>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</si>
  <si>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</si>
  <si>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</si>
  <si>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</si>
  <si>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</si>
  <si>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产出数量指标1-刑事案件审结率</t>
  </si>
  <si>
    <t>&gt;=72%</t>
  </si>
  <si>
    <t>产出数量指标2-民商事案件审结率</t>
  </si>
  <si>
    <t>&gt;=70%</t>
  </si>
  <si>
    <t>产出数量指标3-行政诉讼案件审结率</t>
  </si>
  <si>
    <t>&gt;=75%</t>
  </si>
  <si>
    <t>产出数量指标4-执行案件结案率</t>
  </si>
  <si>
    <t>偏差原因：一是本年度加大力度清理积案，二是指标目标值设置偏低。
改进措施：综合对比各年度指标完成情况，合理设置指标值。</t>
  </si>
  <si>
    <t>产出数量指标5-装备购置工作完成率</t>
  </si>
  <si>
    <t>=100%</t>
  </si>
  <si>
    <t>产出数量指标6-维修改造工程完成率</t>
  </si>
  <si>
    <t>偏差原因：审判大楼卫生间装修改造工作及地下车库维修改造工作因上级部门审批程序未落实未实施。
改进措施：持续跟进维修工作的审批。</t>
  </si>
  <si>
    <t>产出数量指标7-计划培训期数</t>
  </si>
  <si>
    <t>&gt;=4期</t>
  </si>
  <si>
    <t>4期</t>
  </si>
  <si>
    <t>产出质量指标1-一审服判息诉率</t>
  </si>
  <si>
    <t>&gt;=86%</t>
  </si>
  <si>
    <t>产出质量指标2-改判率</t>
  </si>
  <si>
    <t>&lt;=5%</t>
  </si>
  <si>
    <t>产出质量指标3-购置装备质量验收合格率</t>
  </si>
  <si>
    <t>产出质量指标4-维修改造工程质量验收合格率</t>
  </si>
  <si>
    <t>产出质量指标5-培训考核通过率</t>
  </si>
  <si>
    <t>产出时效指标1-法定审限内结案率</t>
  </si>
  <si>
    <t>产出时效指标2-装备购置工作完成及时性</t>
  </si>
  <si>
    <t>及时</t>
  </si>
  <si>
    <t>产出时效指标3-维修改造工程完成及时性</t>
  </si>
  <si>
    <t>产出时效指标4-培训工作完成及时性</t>
  </si>
  <si>
    <t>产出成本指标-成本控制情况</t>
  </si>
  <si>
    <t>在预算范围内</t>
  </si>
  <si>
    <t>部门效果目标</t>
  </si>
  <si>
    <t>经济效益指标-挽回经济损失</t>
  </si>
  <si>
    <t>有效挽回</t>
  </si>
  <si>
    <t>社会效益指标1-调解率</t>
  </si>
  <si>
    <t>&gt;=35%</t>
  </si>
  <si>
    <t>偏差原因：案件难度上升，当事人不接受调解。
改进措施：不断提升调解人员专业技能，并加大调解力度。</t>
  </si>
  <si>
    <t>社会效益指标2-一审案件陪审率</t>
  </si>
  <si>
    <t>服务对象满意度</t>
  </si>
  <si>
    <t>诉讼双方满意度</t>
  </si>
  <si>
    <t>社会影响</t>
  </si>
  <si>
    <t>单位获奖情况</t>
  </si>
  <si>
    <t>&gt;=1</t>
  </si>
  <si>
    <t>1次</t>
  </si>
  <si>
    <t>违法违纪情况</t>
  </si>
  <si>
    <t>能力建设</t>
  </si>
  <si>
    <t>长效管理</t>
  </si>
  <si>
    <t>中期规划建设完备程度</t>
  </si>
  <si>
    <t>完备</t>
  </si>
  <si>
    <t>党建工作开展规律性</t>
  </si>
  <si>
    <t>规律</t>
  </si>
  <si>
    <t>信息化管理覆盖率</t>
  </si>
  <si>
    <t>人力资源建设</t>
  </si>
  <si>
    <t>人员培训机制完备性</t>
  </si>
  <si>
    <t>档案管理</t>
  </si>
  <si>
    <t>档案管理完备性</t>
  </si>
  <si>
    <t>合    计</t>
  </si>
  <si>
    <t>其他需要说明的问题：无。</t>
  </si>
  <si>
    <t>2023年度省级部门预算支出项目绩效自评结果汇总表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</si>
  <si>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</si>
  <si>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</si>
  <si>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</si>
  <si>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</si>
  <si>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</si>
  <si>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</si>
  <si>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</si>
  <si>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</si>
  <si>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</si>
  <si>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</si>
  <si>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</si>
  <si>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</si>
  <si>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合计</t>
  </si>
  <si>
    <r>
      <rPr>
        <b/>
        <sz val="20"/>
        <color theme="1"/>
        <rFont val="宋体"/>
        <charset val="134"/>
      </rPr>
      <t>2023年</t>
    </r>
    <r>
      <rPr>
        <b/>
        <u/>
        <sz val="20"/>
        <color theme="1"/>
        <rFont val="宋体"/>
        <charset val="134"/>
      </rPr>
      <t xml:space="preserve"> 兰州市城关区人民法院 </t>
    </r>
    <r>
      <rPr>
        <b/>
        <sz val="20"/>
        <color theme="1"/>
        <rFont val="宋体"/>
        <charset val="134"/>
      </rPr>
      <t>部门预算项目支出绩效自评表</t>
    </r>
  </si>
  <si>
    <t>办公用房租赁费</t>
  </si>
  <si>
    <t>甘肃省高级人民法院</t>
  </si>
  <si>
    <t>实施单位</t>
  </si>
  <si>
    <t>全年预算数</t>
  </si>
  <si>
    <t>全年执行数</t>
  </si>
  <si>
    <t>执行率</t>
  </si>
  <si>
    <t>年度资金总额</t>
  </si>
  <si>
    <t>其中：当年财政拨款</t>
  </si>
  <si>
    <t xml:space="preserve">      上年结转资金</t>
  </si>
  <si>
    <t>年度总体目标</t>
  </si>
  <si>
    <t>实际完成情况</t>
  </si>
  <si>
    <t>通过2023年财政资金的投入，按照兰州市城关区人民法院安排部署，为了解决辖区群众和诉讼当事人到处奔波，诉讼极为不便、法官远离辖区，送达、调解等诸多工作不便利等问题，按照相关租赁要求，租用办公用房700平方米，改善办公环境，保障法院工作人员正常开展相关业务。</t>
  </si>
  <si>
    <t>通过项目实施，延续性租赁700平方米办公用房，改善办公条件，保障法庭工作人员正常开展相关业务，保障单位职能正常履行；解决了辖区群众和诉讼当事人到处奔波，诉讼极为不便、法官远离辖区，送达、调解等诸多工作不便的问题。</t>
  </si>
  <si>
    <t>绩效指标</t>
  </si>
  <si>
    <t>成本指标</t>
  </si>
  <si>
    <t>经济成本指标</t>
  </si>
  <si>
    <t>成本控制情况</t>
  </si>
  <si>
    <t>产出指标</t>
  </si>
  <si>
    <t>数量指标</t>
  </si>
  <si>
    <t>租赁办公用房面积</t>
  </si>
  <si>
    <t>700平方米</t>
  </si>
  <si>
    <t>质量指标</t>
  </si>
  <si>
    <t>租赁过程合规性</t>
  </si>
  <si>
    <t>合规</t>
  </si>
  <si>
    <t>时效指标</t>
  </si>
  <si>
    <t>租赁办公用房及时性</t>
  </si>
  <si>
    <t>效益指标</t>
  </si>
  <si>
    <t>社会效益指标</t>
  </si>
  <si>
    <t>有效保障办公需求</t>
  </si>
  <si>
    <t>配套设备完备性</t>
  </si>
  <si>
    <t>合同管理机制健全性</t>
  </si>
  <si>
    <t>有效保障</t>
  </si>
  <si>
    <t>满意度指标</t>
  </si>
  <si>
    <t>服务对象满意度指标</t>
  </si>
  <si>
    <t>工作人员满意度</t>
  </si>
  <si>
    <t>＞=85%</t>
  </si>
  <si>
    <t>总分</t>
  </si>
  <si>
    <t>说明</t>
  </si>
  <si>
    <t>无</t>
  </si>
  <si>
    <t>全省法院业务费</t>
  </si>
  <si>
    <t>合理使用全省法院业务费，保障审判工作的良好运转，保证当年案件审判优质高效完成，提高案件执结率、结案率，确保受理、审判等工作顺利完成。</t>
  </si>
  <si>
    <t>本年度我院按照财务制度要求，合理使用业务费资金，保障执行、民商事、刑事等各类案件审判工作的正常开展，确保了当年案件审判优质高效完成，法定审限内结案率达到99.79%，一审服判息诉率达到87.16，为城关区经济发展提供了有力的司法保障。</t>
  </si>
  <si>
    <t>100%</t>
  </si>
  <si>
    <t>结案率</t>
  </si>
  <si>
    <t>审判楼内部设施维修改造项目数</t>
  </si>
  <si>
    <t>3项</t>
  </si>
  <si>
    <t>1项</t>
  </si>
  <si>
    <t>偏差原因：审判大楼卫生间装修改造工作及地下车库维修改造工作因上级部门审批程序未落实未实施。
改进措施：持续跟进维修改造工作的审批。</t>
  </si>
  <si>
    <t>物业管理面积</t>
  </si>
  <si>
    <t>=21141平方米</t>
  </si>
  <si>
    <t>21141平方米</t>
  </si>
  <si>
    <t>信息化运维服务完成率</t>
  </si>
  <si>
    <t>维修维护项目验收合格率</t>
  </si>
  <si>
    <t>一审服判息诉率</t>
  </si>
  <si>
    <t>物业管理合格率</t>
  </si>
  <si>
    <t>信息化运维服务验收合格率</t>
  </si>
  <si>
    <t>维修修护及时性</t>
  </si>
  <si>
    <t>法定审限内结案率</t>
  </si>
  <si>
    <t>办案经费支付及时率</t>
  </si>
  <si>
    <t>信息化运维工作及时性</t>
  </si>
  <si>
    <t>经济效益指标</t>
  </si>
  <si>
    <t>挽回经济损失效果</t>
  </si>
  <si>
    <t>显著</t>
  </si>
  <si>
    <t>维护社会稳定</t>
  </si>
  <si>
    <t>良好</t>
  </si>
  <si>
    <t>有效保障审判服务</t>
  </si>
  <si>
    <t>生态效益指标</t>
  </si>
  <si>
    <t>打击生态犯罪，维护生态秩序</t>
  </si>
  <si>
    <t>有效维护</t>
  </si>
  <si>
    <t>人民群众满意度</t>
  </si>
  <si>
    <t>法庭运维费</t>
  </si>
  <si>
    <t>合理使保障案件审判工作能够顺利开展，工作环境得到优化改善，后勤保障能力得到提升，确保2022年度我院6个派出法庭的正常运行。</t>
  </si>
  <si>
    <t>我院及时开展设备设施的维修维护，按时完成水电暖等资源费的缴纳，保障办公环境整洁干净，工作环境得到优化改善，确保了6个基层法庭工作的正常开展。</t>
  </si>
  <si>
    <t>指标1：成本控制情况</t>
  </si>
  <si>
    <t>指标1：保障法庭个数</t>
  </si>
  <si>
    <t>=6</t>
  </si>
  <si>
    <t>6个</t>
  </si>
  <si>
    <t>指标2：维修维护工作完成率</t>
  </si>
  <si>
    <t>指标3：物业服务工作完成率</t>
  </si>
  <si>
    <t>指标1：法庭水电暖运行通畅率</t>
  </si>
  <si>
    <t>指标2：设备设施完好率</t>
  </si>
  <si>
    <t>&gt;=96%</t>
  </si>
  <si>
    <t>指标3：物业服务保障工作达标率</t>
  </si>
  <si>
    <t>指标1：维修维护工作完成及时性</t>
  </si>
  <si>
    <t>指标2：物业服务保障及时性</t>
  </si>
  <si>
    <t>指标1：物业投诉有效处理率</t>
  </si>
  <si>
    <t>指标1：派出法庭工作人员满意度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</si>
</sst>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
  </numFmts>
  <fonts count="44">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b/>
      <sz val="9"/>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sz val="11"/>
      <color rgb="FF000000"/>
      <name val="宋体"/>
      <charset val="134"/>
    </font>
    <font>
      <sz val="11"/>
      <name val="宋体"/>
      <charset val="134"/>
    </font>
    <font>
      <sz val="11"/>
      <color indexed="63"/>
      <name val="宋体"/>
      <charset val="134"/>
    </font>
    <font>
      <sz val="11"/>
      <color indexed="8"/>
      <name val="宋体"/>
      <charset val="134"/>
    </font>
    <font>
      <sz val="11"/>
      <name val="宋体"/>
      <charset val="0"/>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b/>
      <u/>
      <sz val="20"/>
      <color rgb="FF000000"/>
      <name val="宋体"/>
      <charset val="134"/>
    </font>
    <font>
      <b/>
      <u/>
      <sz val="20"/>
      <color theme="1"/>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5" borderId="15" applyNumberFormat="0" applyAlignment="0" applyProtection="0">
      <alignment vertical="center"/>
    </xf>
    <xf numFmtId="0" fontId="31" fillId="6" borderId="16" applyNumberFormat="0" applyAlignment="0" applyProtection="0">
      <alignment vertical="center"/>
    </xf>
    <xf numFmtId="0" fontId="32" fillId="6" borderId="15" applyNumberFormat="0" applyAlignment="0" applyProtection="0">
      <alignment vertical="center"/>
    </xf>
    <xf numFmtId="0" fontId="33" fillId="7"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129">
    <xf numFmtId="0" fontId="0" fillId="0" borderId="0" xfId="0">
      <alignment vertical="center"/>
    </xf>
    <xf numFmtId="0" fontId="0" fillId="0" borderId="0" xfId="0" applyFont="1">
      <alignment vertical="center"/>
    </xf>
    <xf numFmtId="0" fontId="0" fillId="0" borderId="0" xfId="0" applyFill="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Fill="1" applyBorder="1" applyAlignment="1">
      <alignment horizontal="left" vertical="center"/>
    </xf>
    <xf numFmtId="177" fontId="2" fillId="2" borderId="1" xfId="0" applyNumberFormat="1" applyFont="1" applyFill="1" applyBorder="1" applyAlignment="1">
      <alignment horizontal="center" vertical="center" wrapText="1"/>
    </xf>
    <xf numFmtId="10" fontId="2" fillId="0" borderId="1" xfId="3"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1" xfId="0" applyFont="1" applyBorder="1">
      <alignment vertical="center"/>
    </xf>
    <xf numFmtId="0" fontId="3" fillId="0" borderId="7" xfId="0" applyFont="1" applyBorder="1" applyAlignment="1">
      <alignment horizontal="left" vertical="center"/>
    </xf>
    <xf numFmtId="177"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2" fillId="0" borderId="1" xfId="3"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0" fillId="0" borderId="0" xfId="0" applyFont="1" applyFill="1">
      <alignment vertical="center"/>
    </xf>
    <xf numFmtId="0" fontId="2" fillId="0" borderId="1" xfId="0" applyFont="1" applyFill="1" applyBorder="1" applyAlignment="1">
      <alignment horizontal="justify" vertical="center" wrapText="1"/>
    </xf>
    <xf numFmtId="176" fontId="2" fillId="0" borderId="5"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4"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horizontal="left" vertical="center"/>
    </xf>
    <xf numFmtId="0" fontId="0" fillId="0" borderId="1" xfId="0" applyFont="1" applyFill="1" applyBorder="1">
      <alignment vertical="center"/>
    </xf>
    <xf numFmtId="0" fontId="3" fillId="0" borderId="7" xfId="0" applyFont="1" applyFill="1" applyBorder="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4" xfId="0" applyFont="1" applyBorder="1" applyAlignment="1">
      <alignment horizontal="center" vertical="center"/>
    </xf>
    <xf numFmtId="17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lignment vertical="center"/>
    </xf>
    <xf numFmtId="10" fontId="0" fillId="0" borderId="1" xfId="3" applyNumberFormat="1" applyBorder="1" applyAlignment="1">
      <alignment horizontal="center" vertical="center"/>
    </xf>
    <xf numFmtId="0" fontId="0" fillId="0" borderId="0" xfId="0" applyFont="1" applyFill="1" applyBorder="1" applyAlignment="1"/>
    <xf numFmtId="0" fontId="10" fillId="0" borderId="0" xfId="0" applyFont="1" applyFill="1" applyBorder="1" applyAlignment="1">
      <alignment vertical="center"/>
    </xf>
    <xf numFmtId="0" fontId="11"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1" xfId="0" applyFont="1" applyFill="1" applyBorder="1" applyAlignment="1">
      <alignment vertical="center" wrapText="1"/>
    </xf>
    <xf numFmtId="177" fontId="12" fillId="0" borderId="1" xfId="0" applyNumberFormat="1" applyFont="1" applyFill="1" applyBorder="1" applyAlignment="1">
      <alignment horizontal="center" vertical="center" wrapText="1"/>
    </xf>
    <xf numFmtId="10" fontId="12" fillId="0" borderId="5" xfId="3" applyNumberFormat="1" applyFont="1" applyFill="1" applyBorder="1" applyAlignment="1">
      <alignment horizontal="center" vertical="center" wrapText="1"/>
    </xf>
    <xf numFmtId="10" fontId="12" fillId="0" borderId="7" xfId="3"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7" fontId="12" fillId="0" borderId="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7" fontId="13" fillId="0" borderId="2"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4" fillId="0"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3"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7" xfId="0" applyFont="1" applyFill="1" applyBorder="1" applyAlignment="1">
      <alignment horizontal="center" vertical="center"/>
    </xf>
    <xf numFmtId="176" fontId="12" fillId="0" borderId="7" xfId="0" applyNumberFormat="1" applyFont="1" applyFill="1" applyBorder="1" applyAlignment="1">
      <alignment horizontal="center" vertical="center"/>
    </xf>
    <xf numFmtId="4" fontId="16" fillId="0" borderId="0" xfId="0" applyNumberFormat="1" applyFont="1" applyFill="1" applyBorder="1" applyAlignment="1">
      <alignment horizontal="right" vertical="center" shrinkToFit="1"/>
    </xf>
    <xf numFmtId="0" fontId="12" fillId="0" borderId="7" xfId="0" applyFont="1" applyFill="1" applyBorder="1" applyAlignment="1">
      <alignment horizontal="left" vertical="center" wrapText="1"/>
    </xf>
    <xf numFmtId="0" fontId="12" fillId="0" borderId="1" xfId="3" applyNumberFormat="1" applyFont="1" applyFill="1" applyBorder="1" applyAlignment="1">
      <alignment horizontal="left" vertical="center" wrapText="1"/>
    </xf>
    <xf numFmtId="0" fontId="12" fillId="0" borderId="11" xfId="0" applyFont="1" applyFill="1" applyBorder="1" applyAlignment="1">
      <alignment horizontal="left" vertical="center" wrapText="1"/>
    </xf>
    <xf numFmtId="0" fontId="17" fillId="0" borderId="0" xfId="0" applyFont="1">
      <alignment vertical="center"/>
    </xf>
    <xf numFmtId="0" fontId="0" fillId="0" borderId="0" xfId="0" applyBorder="1">
      <alignment vertical="center"/>
    </xf>
    <xf numFmtId="0" fontId="7" fillId="0" borderId="0" xfId="0" applyFont="1" applyBorder="1" applyAlignment="1">
      <alignment horizontal="center" vertical="center"/>
    </xf>
    <xf numFmtId="0" fontId="18" fillId="0" borderId="0" xfId="0" applyFont="1" applyBorder="1">
      <alignment vertical="center"/>
    </xf>
    <xf numFmtId="0" fontId="17" fillId="0" borderId="0" xfId="0" applyFont="1" applyBorder="1">
      <alignment vertical="center"/>
    </xf>
    <xf numFmtId="0" fontId="19" fillId="0" borderId="0" xfId="0" applyFont="1" applyAlignment="1">
      <alignment horizontal="center" vertical="center" wrapText="1"/>
    </xf>
    <xf numFmtId="0" fontId="0" fillId="0" borderId="0" xfId="0" applyAlignment="1">
      <alignmen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7"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55" zoomScaleNormal="55" workbookViewId="0">
      <selection activeCell="A3" sqref="A3"/>
    </sheetView>
  </sheetViews>
  <sheetFormatPr defaultColWidth="9" defaultRowHeight="13.5"/>
  <cols>
    <col min="1" max="1" width="181.366666666667" customWidth="1"/>
  </cols>
  <sheetData>
    <row r="1" ht="149.25" customHeight="1" spans="1:11">
      <c r="A1" s="123" t="s">
        <v>0</v>
      </c>
      <c r="B1" s="124"/>
      <c r="C1" s="124"/>
      <c r="D1" s="124"/>
      <c r="E1" s="124"/>
      <c r="F1" s="124"/>
      <c r="G1" s="124"/>
      <c r="H1" s="124"/>
      <c r="I1" s="124"/>
      <c r="J1" s="124"/>
      <c r="K1" s="124"/>
    </row>
    <row r="2" ht="51" customHeight="1" spans="1:11">
      <c r="A2" s="125"/>
      <c r="B2" s="124"/>
      <c r="C2" s="124"/>
      <c r="D2" s="124"/>
      <c r="E2" s="124"/>
      <c r="F2" s="124"/>
      <c r="G2" s="124"/>
      <c r="H2" s="124"/>
      <c r="I2" s="124"/>
      <c r="J2" s="124"/>
      <c r="K2" s="124"/>
    </row>
    <row r="3" ht="51" customHeight="1" spans="1:11">
      <c r="A3" s="125"/>
      <c r="B3" s="124"/>
      <c r="C3" s="124"/>
      <c r="D3" s="124"/>
      <c r="E3" s="124"/>
      <c r="F3" s="124"/>
      <c r="G3" s="124"/>
      <c r="H3" s="124"/>
      <c r="I3" s="124"/>
      <c r="J3" s="124"/>
      <c r="K3" s="124"/>
    </row>
    <row r="4" ht="51" customHeight="1" spans="1:11">
      <c r="A4" s="126" t="s">
        <v>1</v>
      </c>
      <c r="B4" s="124"/>
      <c r="C4" s="124"/>
      <c r="D4" s="124"/>
      <c r="E4" s="124"/>
      <c r="F4" s="124"/>
      <c r="G4" s="124"/>
      <c r="H4" s="124"/>
      <c r="I4" s="124"/>
      <c r="J4" s="124"/>
      <c r="K4" s="124"/>
    </row>
    <row r="5" ht="51" customHeight="1" spans="1:11">
      <c r="A5" s="126" t="s">
        <v>2</v>
      </c>
      <c r="B5" s="124"/>
      <c r="C5" s="124"/>
      <c r="D5" s="124"/>
      <c r="E5" s="124"/>
      <c r="F5" s="124"/>
      <c r="G5" s="124"/>
      <c r="H5" s="124"/>
      <c r="I5" s="124"/>
      <c r="J5" s="124"/>
      <c r="K5" s="124"/>
    </row>
    <row r="6" ht="51" customHeight="1" spans="1:11">
      <c r="A6" s="127" t="s">
        <v>3</v>
      </c>
      <c r="B6" s="124"/>
      <c r="C6" s="124"/>
      <c r="D6" s="124"/>
      <c r="E6" s="124"/>
      <c r="F6" s="124"/>
      <c r="G6" s="124"/>
      <c r="H6" s="124"/>
      <c r="I6" s="124"/>
      <c r="J6" s="124"/>
      <c r="K6" s="124"/>
    </row>
    <row r="7" s="118" customFormat="1" ht="27" customHeight="1" spans="1:1">
      <c r="A7" s="128"/>
    </row>
    <row r="8" s="118" customFormat="1" ht="27" customHeight="1"/>
    <row r="9" s="11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4" sqref="A4"/>
    </sheetView>
  </sheetViews>
  <sheetFormatPr defaultColWidth="9" defaultRowHeight="13.5"/>
  <cols>
    <col min="1" max="1" width="122.816666666667" customWidth="1"/>
  </cols>
  <sheetData>
    <row r="1" spans="1:1">
      <c r="A1" s="119"/>
    </row>
    <row r="2" ht="40.5" customHeight="1" spans="1:1">
      <c r="A2" s="120" t="s">
        <v>4</v>
      </c>
    </row>
    <row r="3" ht="34" customHeight="1" spans="1:1">
      <c r="A3" s="119"/>
    </row>
    <row r="4" s="118" customFormat="1" ht="36" customHeight="1" spans="1:1">
      <c r="A4" s="121" t="s">
        <v>5</v>
      </c>
    </row>
    <row r="5" s="118" customFormat="1" ht="36" customHeight="1" spans="1:1">
      <c r="A5" s="121" t="s">
        <v>6</v>
      </c>
    </row>
    <row r="6" s="118" customFormat="1" ht="36" customHeight="1" spans="1:1">
      <c r="A6" s="121" t="s">
        <v>7</v>
      </c>
    </row>
    <row r="7" s="118" customFormat="1" ht="36" customHeight="1" spans="1:1">
      <c r="A7" s="122" t="s">
        <v>8</v>
      </c>
    </row>
    <row r="8" s="118" customFormat="1" ht="36" customHeight="1" spans="1:1">
      <c r="A8" s="122" t="s">
        <v>9</v>
      </c>
    </row>
    <row r="9" s="118" customFormat="1" ht="36" customHeight="1" spans="1:1">
      <c r="A9" s="122" t="s">
        <v>10</v>
      </c>
    </row>
    <row r="10" s="118" customFormat="1" ht="36" customHeight="1" spans="1:1">
      <c r="A10" s="121" t="s">
        <v>11</v>
      </c>
    </row>
    <row r="11" s="118" customFormat="1" ht="36" customHeight="1" spans="1:1">
      <c r="A11" s="122" t="s">
        <v>12</v>
      </c>
    </row>
    <row r="12" spans="1:1">
      <c r="A12" s="119"/>
    </row>
    <row r="13" spans="1:1">
      <c r="A13" s="119"/>
    </row>
  </sheetData>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6"/>
  <sheetViews>
    <sheetView zoomScale="58" zoomScaleNormal="58" workbookViewId="0">
      <selection activeCell="I40" sqref="I40"/>
    </sheetView>
  </sheetViews>
  <sheetFormatPr defaultColWidth="11" defaultRowHeight="14.25"/>
  <cols>
    <col min="1" max="1" width="14.05" style="74" customWidth="1"/>
    <col min="2" max="2" width="18.675" style="74" customWidth="1"/>
    <col min="3" max="3" width="18.4416666666667" style="74" customWidth="1"/>
    <col min="4" max="4" width="26.4416666666667" style="74" customWidth="1"/>
    <col min="5" max="5" width="14" style="74" customWidth="1"/>
    <col min="6" max="6" width="14.25" style="74" customWidth="1"/>
    <col min="7" max="7" width="13.25" style="74" customWidth="1"/>
    <col min="8" max="8" width="11.8666666666667" style="74" customWidth="1"/>
    <col min="9" max="9" width="29.175" style="74" customWidth="1"/>
    <col min="10" max="10" width="12.8166666666667" style="74"/>
    <col min="11" max="14" width="11" style="74"/>
    <col min="15" max="15" width="12.8166666666667" style="74"/>
    <col min="16" max="16378" width="11" style="74"/>
    <col min="16379" max="16384" width="11" style="75"/>
  </cols>
  <sheetData>
    <row r="1" s="74" customFormat="1" ht="64.5" customHeight="1" spans="1:9">
      <c r="A1" s="76" t="s">
        <v>13</v>
      </c>
      <c r="B1" s="76"/>
      <c r="C1" s="76"/>
      <c r="D1" s="76"/>
      <c r="E1" s="76"/>
      <c r="F1" s="76"/>
      <c r="G1" s="76"/>
      <c r="H1" s="76"/>
      <c r="I1" s="76"/>
    </row>
    <row r="2" s="74" customFormat="1" ht="30" customHeight="1" spans="1:9">
      <c r="A2" s="77" t="s">
        <v>14</v>
      </c>
      <c r="B2" s="78" t="s">
        <v>15</v>
      </c>
      <c r="C2" s="79"/>
      <c r="D2" s="79"/>
      <c r="E2" s="79"/>
      <c r="F2" s="79"/>
      <c r="G2" s="79"/>
      <c r="H2" s="79"/>
      <c r="I2" s="84"/>
    </row>
    <row r="3" s="74" customFormat="1" ht="26.25" customHeight="1" spans="1:9">
      <c r="A3" s="80" t="s">
        <v>16</v>
      </c>
      <c r="B3" s="81"/>
      <c r="C3" s="81" t="s">
        <v>17</v>
      </c>
      <c r="D3" s="82" t="s">
        <v>18</v>
      </c>
      <c r="E3" s="83" t="s">
        <v>19</v>
      </c>
      <c r="F3" s="78" t="s">
        <v>20</v>
      </c>
      <c r="G3" s="84"/>
      <c r="H3" s="85" t="s">
        <v>21</v>
      </c>
      <c r="I3" s="112" t="s">
        <v>22</v>
      </c>
    </row>
    <row r="4" s="74" customFormat="1" ht="23.25" customHeight="1" spans="1:9">
      <c r="A4" s="86"/>
      <c r="B4" s="87" t="s">
        <v>23</v>
      </c>
      <c r="C4" s="88">
        <f>C5+C6</f>
        <v>7699.79</v>
      </c>
      <c r="D4" s="88">
        <f>D5+D6</f>
        <v>10833.31</v>
      </c>
      <c r="E4" s="88">
        <f>E5+E6</f>
        <v>9886.43</v>
      </c>
      <c r="F4" s="89">
        <f>E4/D4</f>
        <v>0.912595504051855</v>
      </c>
      <c r="G4" s="90"/>
      <c r="H4" s="85">
        <v>10</v>
      </c>
      <c r="I4" s="113">
        <f>H4*F4</f>
        <v>9.12595504051855</v>
      </c>
    </row>
    <row r="5" s="74" customFormat="1" ht="23.25" customHeight="1" spans="1:9">
      <c r="A5" s="86"/>
      <c r="B5" s="91" t="s">
        <v>24</v>
      </c>
      <c r="C5" s="92">
        <v>6183.79</v>
      </c>
      <c r="D5" s="93">
        <v>8174.37</v>
      </c>
      <c r="E5" s="94">
        <v>7334.49</v>
      </c>
      <c r="F5" s="89">
        <f>E5/D5</f>
        <v>0.897254467316747</v>
      </c>
      <c r="G5" s="90"/>
      <c r="H5" s="85" t="s">
        <v>25</v>
      </c>
      <c r="I5" s="85" t="s">
        <v>25</v>
      </c>
    </row>
    <row r="6" s="74" customFormat="1" ht="23.25" customHeight="1" spans="1:13">
      <c r="A6" s="95"/>
      <c r="B6" s="91" t="s">
        <v>26</v>
      </c>
      <c r="C6" s="92">
        <v>1516</v>
      </c>
      <c r="D6" s="93">
        <v>2658.94</v>
      </c>
      <c r="E6" s="92">
        <v>2551.94</v>
      </c>
      <c r="F6" s="89">
        <f>E6/D6</f>
        <v>0.959758399963895</v>
      </c>
      <c r="G6" s="90"/>
      <c r="H6" s="85" t="s">
        <v>25</v>
      </c>
      <c r="I6" s="85" t="s">
        <v>25</v>
      </c>
      <c r="M6" s="114"/>
    </row>
    <row r="7" s="74" customFormat="1" ht="23.25" customHeight="1" spans="1:9">
      <c r="A7" s="81" t="s">
        <v>27</v>
      </c>
      <c r="B7" s="80" t="s">
        <v>28</v>
      </c>
      <c r="C7" s="80"/>
      <c r="D7" s="80"/>
      <c r="E7" s="81" t="s">
        <v>29</v>
      </c>
      <c r="F7" s="81"/>
      <c r="G7" s="81"/>
      <c r="H7" s="81"/>
      <c r="I7" s="81"/>
    </row>
    <row r="8" s="74" customFormat="1" ht="156" customHeight="1" spans="1:9">
      <c r="A8" s="78"/>
      <c r="B8" s="91" t="s">
        <v>30</v>
      </c>
      <c r="C8" s="91"/>
      <c r="D8" s="91"/>
      <c r="E8" s="96" t="s">
        <v>31</v>
      </c>
      <c r="F8" s="96"/>
      <c r="G8" s="96"/>
      <c r="H8" s="96"/>
      <c r="I8" s="115"/>
    </row>
    <row r="9" s="74" customFormat="1" ht="130" customHeight="1" spans="1:9">
      <c r="A9" s="78"/>
      <c r="B9" s="91" t="s">
        <v>32</v>
      </c>
      <c r="C9" s="91"/>
      <c r="D9" s="91"/>
      <c r="E9" s="96" t="s">
        <v>33</v>
      </c>
      <c r="F9" s="96"/>
      <c r="G9" s="96"/>
      <c r="H9" s="96"/>
      <c r="I9" s="115"/>
    </row>
    <row r="10" s="74" customFormat="1" ht="142" customHeight="1" spans="1:9">
      <c r="A10" s="78"/>
      <c r="B10" s="91" t="s">
        <v>34</v>
      </c>
      <c r="C10" s="91"/>
      <c r="D10" s="91"/>
      <c r="E10" s="96" t="s">
        <v>35</v>
      </c>
      <c r="F10" s="96"/>
      <c r="G10" s="96"/>
      <c r="H10" s="96"/>
      <c r="I10" s="115"/>
    </row>
    <row r="11" s="74" customFormat="1" ht="32" customHeight="1" spans="1:9">
      <c r="A11" s="81" t="s">
        <v>36</v>
      </c>
      <c r="B11" s="81" t="s">
        <v>37</v>
      </c>
      <c r="C11" s="81" t="s">
        <v>38</v>
      </c>
      <c r="D11" s="81" t="s">
        <v>39</v>
      </c>
      <c r="E11" s="81" t="s">
        <v>40</v>
      </c>
      <c r="F11" s="81" t="s">
        <v>41</v>
      </c>
      <c r="G11" s="81" t="s">
        <v>21</v>
      </c>
      <c r="H11" s="81" t="s">
        <v>22</v>
      </c>
      <c r="I11" s="81" t="s">
        <v>42</v>
      </c>
    </row>
    <row r="12" s="74" customFormat="1" ht="30" customHeight="1" spans="1:16384">
      <c r="A12" s="81"/>
      <c r="B12" s="81" t="s">
        <v>43</v>
      </c>
      <c r="C12" s="81" t="s">
        <v>44</v>
      </c>
      <c r="D12" s="81" t="s">
        <v>45</v>
      </c>
      <c r="E12" s="97" t="s">
        <v>46</v>
      </c>
      <c r="F12" s="98">
        <f>F5</f>
        <v>0.897254467316747</v>
      </c>
      <c r="G12" s="99">
        <v>2</v>
      </c>
      <c r="H12" s="99">
        <v>2</v>
      </c>
      <c r="I12" s="116"/>
      <c r="XEY12" s="75"/>
      <c r="XEZ12" s="75"/>
      <c r="XFA12" s="75"/>
      <c r="XFB12" s="75"/>
      <c r="XFC12" s="75"/>
      <c r="XFD12" s="75"/>
    </row>
    <row r="13" s="74" customFormat="1" ht="30" customHeight="1" spans="1:16384">
      <c r="A13" s="81"/>
      <c r="B13" s="81"/>
      <c r="C13" s="81"/>
      <c r="D13" s="81" t="s">
        <v>47</v>
      </c>
      <c r="E13" s="97" t="s">
        <v>48</v>
      </c>
      <c r="F13" s="98">
        <f>F6</f>
        <v>0.959758399963895</v>
      </c>
      <c r="G13" s="99">
        <v>2</v>
      </c>
      <c r="H13" s="99">
        <v>2</v>
      </c>
      <c r="I13" s="116"/>
      <c r="XEY13" s="75"/>
      <c r="XEZ13" s="75"/>
      <c r="XFA13" s="75"/>
      <c r="XFB13" s="75"/>
      <c r="XFC13" s="75"/>
      <c r="XFD13" s="75"/>
    </row>
    <row r="14" s="74" customFormat="1" ht="65" customHeight="1" spans="1:16384">
      <c r="A14" s="81"/>
      <c r="B14" s="81"/>
      <c r="C14" s="81"/>
      <c r="D14" s="81" t="s">
        <v>49</v>
      </c>
      <c r="E14" s="97" t="s">
        <v>50</v>
      </c>
      <c r="F14" s="98">
        <v>0.8738</v>
      </c>
      <c r="G14" s="99">
        <v>2</v>
      </c>
      <c r="H14" s="99">
        <v>1.75</v>
      </c>
      <c r="I14" s="116" t="s">
        <v>51</v>
      </c>
      <c r="XEY14" s="75"/>
      <c r="XEZ14" s="75"/>
      <c r="XFA14" s="75"/>
      <c r="XFB14" s="75"/>
      <c r="XFC14" s="75"/>
      <c r="XFD14" s="75"/>
    </row>
    <row r="15" s="74" customFormat="1" ht="30" customHeight="1" spans="1:16384">
      <c r="A15" s="81"/>
      <c r="B15" s="81"/>
      <c r="C15" s="81"/>
      <c r="D15" s="81" t="s">
        <v>52</v>
      </c>
      <c r="E15" s="97" t="s">
        <v>53</v>
      </c>
      <c r="F15" s="100">
        <v>-0.598</v>
      </c>
      <c r="G15" s="99">
        <v>2</v>
      </c>
      <c r="H15" s="99">
        <v>2</v>
      </c>
      <c r="I15" s="116"/>
      <c r="XEY15" s="75"/>
      <c r="XEZ15" s="75"/>
      <c r="XFA15" s="75"/>
      <c r="XFB15" s="75"/>
      <c r="XFC15" s="75"/>
      <c r="XFD15" s="75"/>
    </row>
    <row r="16" s="74" customFormat="1" ht="30" customHeight="1" spans="1:9">
      <c r="A16" s="81"/>
      <c r="B16" s="81"/>
      <c r="C16" s="81" t="s">
        <v>54</v>
      </c>
      <c r="D16" s="81" t="s">
        <v>55</v>
      </c>
      <c r="E16" s="81" t="s">
        <v>56</v>
      </c>
      <c r="F16" s="101">
        <v>1</v>
      </c>
      <c r="G16" s="99">
        <v>2</v>
      </c>
      <c r="H16" s="99">
        <v>2</v>
      </c>
      <c r="I16" s="99"/>
    </row>
    <row r="17" s="74" customFormat="1" ht="30" customHeight="1" spans="1:9">
      <c r="A17" s="81"/>
      <c r="B17" s="81"/>
      <c r="C17" s="81"/>
      <c r="D17" s="81" t="s">
        <v>57</v>
      </c>
      <c r="E17" s="81" t="s">
        <v>58</v>
      </c>
      <c r="F17" s="101">
        <v>1</v>
      </c>
      <c r="G17" s="99">
        <v>2</v>
      </c>
      <c r="H17" s="99">
        <v>2</v>
      </c>
      <c r="I17" s="99"/>
    </row>
    <row r="18" s="74" customFormat="1" ht="30" customHeight="1" spans="1:9">
      <c r="A18" s="81"/>
      <c r="B18" s="81"/>
      <c r="C18" s="81" t="s">
        <v>59</v>
      </c>
      <c r="D18" s="81" t="s">
        <v>60</v>
      </c>
      <c r="E18" s="81" t="s">
        <v>58</v>
      </c>
      <c r="F18" s="101">
        <v>1</v>
      </c>
      <c r="G18" s="99">
        <v>2</v>
      </c>
      <c r="H18" s="99">
        <v>2</v>
      </c>
      <c r="I18" s="99"/>
    </row>
    <row r="19" s="74" customFormat="1" ht="30" customHeight="1" spans="1:9">
      <c r="A19" s="81"/>
      <c r="B19" s="81"/>
      <c r="C19" s="81" t="s">
        <v>61</v>
      </c>
      <c r="D19" s="81" t="s">
        <v>62</v>
      </c>
      <c r="E19" s="81" t="s">
        <v>58</v>
      </c>
      <c r="F19" s="101">
        <v>1</v>
      </c>
      <c r="G19" s="99">
        <v>2</v>
      </c>
      <c r="H19" s="99">
        <v>2</v>
      </c>
      <c r="I19" s="99"/>
    </row>
    <row r="20" s="74" customFormat="1" ht="30" customHeight="1" spans="1:9">
      <c r="A20" s="81"/>
      <c r="B20" s="81"/>
      <c r="C20" s="81" t="s">
        <v>63</v>
      </c>
      <c r="D20" s="81" t="s">
        <v>64</v>
      </c>
      <c r="E20" s="102" t="s">
        <v>50</v>
      </c>
      <c r="F20" s="102">
        <v>1</v>
      </c>
      <c r="G20" s="99">
        <v>2</v>
      </c>
      <c r="H20" s="99">
        <v>2</v>
      </c>
      <c r="I20" s="99"/>
    </row>
    <row r="21" s="74" customFormat="1" ht="30" customHeight="1" spans="1:9">
      <c r="A21" s="81"/>
      <c r="B21" s="81"/>
      <c r="C21" s="81" t="s">
        <v>65</v>
      </c>
      <c r="D21" s="81" t="s">
        <v>66</v>
      </c>
      <c r="E21" s="81" t="s">
        <v>56</v>
      </c>
      <c r="F21" s="101">
        <v>1</v>
      </c>
      <c r="G21" s="99">
        <v>2</v>
      </c>
      <c r="H21" s="99">
        <v>2</v>
      </c>
      <c r="I21" s="99"/>
    </row>
    <row r="22" s="74" customFormat="1" ht="30" customHeight="1" spans="1:9">
      <c r="A22" s="81"/>
      <c r="B22" s="103" t="s">
        <v>67</v>
      </c>
      <c r="C22" s="81" t="s">
        <v>68</v>
      </c>
      <c r="D22" s="81" t="s">
        <v>69</v>
      </c>
      <c r="E22" s="81" t="s">
        <v>70</v>
      </c>
      <c r="F22" s="104">
        <v>0.885</v>
      </c>
      <c r="G22" s="99">
        <v>2.33</v>
      </c>
      <c r="H22" s="99">
        <v>2.33</v>
      </c>
      <c r="I22" s="99"/>
    </row>
    <row r="23" s="74" customFormat="1" ht="30" customHeight="1" spans="1:9">
      <c r="A23" s="81"/>
      <c r="B23" s="103"/>
      <c r="C23" s="81"/>
      <c r="D23" s="81" t="s">
        <v>71</v>
      </c>
      <c r="E23" s="81" t="s">
        <v>72</v>
      </c>
      <c r="F23" s="104">
        <v>0.784</v>
      </c>
      <c r="G23" s="99">
        <v>2.27</v>
      </c>
      <c r="H23" s="99">
        <v>2.27</v>
      </c>
      <c r="I23" s="116"/>
    </row>
    <row r="24" s="74" customFormat="1" ht="30" customHeight="1" spans="1:9">
      <c r="A24" s="81"/>
      <c r="B24" s="103"/>
      <c r="C24" s="81"/>
      <c r="D24" s="81" t="s">
        <v>73</v>
      </c>
      <c r="E24" s="81" t="s">
        <v>74</v>
      </c>
      <c r="F24" s="104">
        <v>0.875</v>
      </c>
      <c r="G24" s="99">
        <v>2.27</v>
      </c>
      <c r="H24" s="99">
        <v>2.27</v>
      </c>
      <c r="I24" s="116"/>
    </row>
    <row r="25" s="74" customFormat="1" ht="91" customHeight="1" spans="1:9">
      <c r="A25" s="81"/>
      <c r="B25" s="103"/>
      <c r="C25" s="81"/>
      <c r="D25" s="81" t="s">
        <v>75</v>
      </c>
      <c r="E25" s="81" t="s">
        <v>72</v>
      </c>
      <c r="F25" s="104">
        <v>0.953</v>
      </c>
      <c r="G25" s="99">
        <v>2.27</v>
      </c>
      <c r="H25" s="99">
        <v>2.23</v>
      </c>
      <c r="I25" s="116" t="s">
        <v>76</v>
      </c>
    </row>
    <row r="26" s="74" customFormat="1" ht="32" customHeight="1" spans="1:9">
      <c r="A26" s="81" t="s">
        <v>36</v>
      </c>
      <c r="B26" s="103" t="s">
        <v>67</v>
      </c>
      <c r="C26" s="81" t="s">
        <v>68</v>
      </c>
      <c r="D26" s="81" t="s">
        <v>77</v>
      </c>
      <c r="E26" s="81" t="s">
        <v>78</v>
      </c>
      <c r="F26" s="101">
        <v>1</v>
      </c>
      <c r="G26" s="99">
        <v>2.27</v>
      </c>
      <c r="H26" s="99">
        <v>2.27</v>
      </c>
      <c r="I26" s="116"/>
    </row>
    <row r="27" s="74" customFormat="1" ht="86" customHeight="1" spans="1:9">
      <c r="A27" s="81"/>
      <c r="B27" s="103"/>
      <c r="C27" s="81"/>
      <c r="D27" s="81" t="s">
        <v>79</v>
      </c>
      <c r="E27" s="81" t="s">
        <v>78</v>
      </c>
      <c r="F27" s="104">
        <v>0.333</v>
      </c>
      <c r="G27" s="99">
        <v>2.27</v>
      </c>
      <c r="H27" s="99">
        <v>0.76</v>
      </c>
      <c r="I27" s="116" t="s">
        <v>80</v>
      </c>
    </row>
    <row r="28" s="74" customFormat="1" ht="30" customHeight="1" spans="1:9">
      <c r="A28" s="81"/>
      <c r="B28" s="103"/>
      <c r="C28" s="81"/>
      <c r="D28" s="81" t="s">
        <v>81</v>
      </c>
      <c r="E28" s="81" t="s">
        <v>82</v>
      </c>
      <c r="F28" s="101" t="s">
        <v>83</v>
      </c>
      <c r="G28" s="99">
        <v>2.27</v>
      </c>
      <c r="H28" s="99">
        <v>2.27</v>
      </c>
      <c r="I28" s="116"/>
    </row>
    <row r="29" s="74" customFormat="1" ht="30" customHeight="1" spans="1:9">
      <c r="A29" s="81"/>
      <c r="B29" s="103"/>
      <c r="C29" s="81"/>
      <c r="D29" s="81" t="s">
        <v>84</v>
      </c>
      <c r="E29" s="81" t="s">
        <v>85</v>
      </c>
      <c r="F29" s="104">
        <v>0.8716</v>
      </c>
      <c r="G29" s="99">
        <v>2.27</v>
      </c>
      <c r="H29" s="99">
        <v>2.27</v>
      </c>
      <c r="I29" s="116"/>
    </row>
    <row r="30" s="74" customFormat="1" ht="30" customHeight="1" spans="1:9">
      <c r="A30" s="81"/>
      <c r="B30" s="103"/>
      <c r="C30" s="81"/>
      <c r="D30" s="81" t="s">
        <v>86</v>
      </c>
      <c r="E30" s="81" t="s">
        <v>87</v>
      </c>
      <c r="F30" s="104">
        <v>0.0463</v>
      </c>
      <c r="G30" s="99">
        <v>2.27</v>
      </c>
      <c r="H30" s="99">
        <v>2.27</v>
      </c>
      <c r="I30" s="116"/>
    </row>
    <row r="31" s="74" customFormat="1" ht="30" customHeight="1" spans="1:9">
      <c r="A31" s="81"/>
      <c r="B31" s="103"/>
      <c r="C31" s="81"/>
      <c r="D31" s="81" t="s">
        <v>88</v>
      </c>
      <c r="E31" s="81" t="s">
        <v>78</v>
      </c>
      <c r="F31" s="101">
        <v>1</v>
      </c>
      <c r="G31" s="99">
        <v>2.27</v>
      </c>
      <c r="H31" s="99">
        <v>2.27</v>
      </c>
      <c r="I31" s="99"/>
    </row>
    <row r="32" s="74" customFormat="1" ht="30" customHeight="1" spans="1:9">
      <c r="A32" s="81"/>
      <c r="B32" s="103"/>
      <c r="C32" s="81"/>
      <c r="D32" s="81" t="s">
        <v>89</v>
      </c>
      <c r="E32" s="81" t="s">
        <v>78</v>
      </c>
      <c r="F32" s="101">
        <v>1</v>
      </c>
      <c r="G32" s="99">
        <v>2.27</v>
      </c>
      <c r="H32" s="99">
        <v>2.27</v>
      </c>
      <c r="I32" s="99"/>
    </row>
    <row r="33" s="74" customFormat="1" ht="30" customHeight="1" spans="1:9">
      <c r="A33" s="81"/>
      <c r="B33" s="103"/>
      <c r="C33" s="81"/>
      <c r="D33" s="81" t="s">
        <v>90</v>
      </c>
      <c r="E33" s="81" t="s">
        <v>78</v>
      </c>
      <c r="F33" s="101">
        <v>1</v>
      </c>
      <c r="G33" s="99">
        <v>2.27</v>
      </c>
      <c r="H33" s="99">
        <v>2.27</v>
      </c>
      <c r="I33" s="99"/>
    </row>
    <row r="34" s="74" customFormat="1" ht="30" customHeight="1" spans="1:9">
      <c r="A34" s="81"/>
      <c r="B34" s="103"/>
      <c r="C34" s="81"/>
      <c r="D34" s="81" t="s">
        <v>91</v>
      </c>
      <c r="E34" s="81" t="s">
        <v>46</v>
      </c>
      <c r="F34" s="104">
        <v>0.9979</v>
      </c>
      <c r="G34" s="99">
        <v>2.27</v>
      </c>
      <c r="H34" s="99">
        <v>2.27</v>
      </c>
      <c r="I34" s="99"/>
    </row>
    <row r="35" s="74" customFormat="1" ht="30" customHeight="1" spans="1:9">
      <c r="A35" s="81"/>
      <c r="B35" s="103"/>
      <c r="C35" s="81"/>
      <c r="D35" s="81" t="s">
        <v>92</v>
      </c>
      <c r="E35" s="81" t="s">
        <v>93</v>
      </c>
      <c r="F35" s="101">
        <v>1</v>
      </c>
      <c r="G35" s="99">
        <v>2.27</v>
      </c>
      <c r="H35" s="99">
        <v>2.27</v>
      </c>
      <c r="I35" s="99"/>
    </row>
    <row r="36" s="74" customFormat="1" ht="30" customHeight="1" spans="1:9">
      <c r="A36" s="81"/>
      <c r="B36" s="103"/>
      <c r="C36" s="81"/>
      <c r="D36" s="81" t="s">
        <v>94</v>
      </c>
      <c r="E36" s="81" t="s">
        <v>93</v>
      </c>
      <c r="F36" s="101">
        <v>1</v>
      </c>
      <c r="G36" s="99">
        <v>2.27</v>
      </c>
      <c r="H36" s="99">
        <v>2.27</v>
      </c>
      <c r="I36" s="99"/>
    </row>
    <row r="37" s="74" customFormat="1" ht="30" customHeight="1" spans="1:9">
      <c r="A37" s="81"/>
      <c r="B37" s="103"/>
      <c r="C37" s="81"/>
      <c r="D37" s="81" t="s">
        <v>95</v>
      </c>
      <c r="E37" s="81" t="s">
        <v>93</v>
      </c>
      <c r="F37" s="101">
        <v>1</v>
      </c>
      <c r="G37" s="99">
        <v>2.27</v>
      </c>
      <c r="H37" s="99">
        <v>2.27</v>
      </c>
      <c r="I37" s="99"/>
    </row>
    <row r="38" s="74" customFormat="1" ht="30" customHeight="1" spans="1:9">
      <c r="A38" s="81"/>
      <c r="B38" s="103"/>
      <c r="C38" s="81"/>
      <c r="D38" s="81" t="s">
        <v>96</v>
      </c>
      <c r="E38" s="81" t="s">
        <v>97</v>
      </c>
      <c r="F38" s="101">
        <v>1</v>
      </c>
      <c r="G38" s="99">
        <v>2.27</v>
      </c>
      <c r="H38" s="99">
        <v>2.27</v>
      </c>
      <c r="I38" s="99"/>
    </row>
    <row r="39" s="74" customFormat="1" ht="30" customHeight="1" spans="1:16384">
      <c r="A39" s="81"/>
      <c r="B39" s="103"/>
      <c r="C39" s="81" t="s">
        <v>98</v>
      </c>
      <c r="D39" s="81" t="s">
        <v>99</v>
      </c>
      <c r="E39" s="81" t="s">
        <v>100</v>
      </c>
      <c r="F39" s="101">
        <v>1</v>
      </c>
      <c r="G39" s="105">
        <v>2.27</v>
      </c>
      <c r="H39" s="105">
        <v>2.27</v>
      </c>
      <c r="I39" s="99"/>
      <c r="XEY39" s="75"/>
      <c r="XEZ39" s="75"/>
      <c r="XFA39" s="75"/>
      <c r="XFB39" s="75"/>
      <c r="XFC39" s="75"/>
      <c r="XFD39" s="75"/>
    </row>
    <row r="40" s="74" customFormat="1" ht="63" customHeight="1" spans="1:16384">
      <c r="A40" s="81"/>
      <c r="B40" s="103"/>
      <c r="C40" s="81"/>
      <c r="D40" s="81" t="s">
        <v>101</v>
      </c>
      <c r="E40" s="81" t="s">
        <v>102</v>
      </c>
      <c r="F40" s="104">
        <v>0.3087</v>
      </c>
      <c r="G40" s="105">
        <v>2.27</v>
      </c>
      <c r="H40" s="105">
        <v>2</v>
      </c>
      <c r="I40" s="116" t="s">
        <v>103</v>
      </c>
      <c r="XEY40" s="75"/>
      <c r="XEZ40" s="75"/>
      <c r="XFA40" s="75"/>
      <c r="XFB40" s="75"/>
      <c r="XFC40" s="75"/>
      <c r="XFD40" s="75"/>
    </row>
    <row r="41" s="74" customFormat="1" ht="30" customHeight="1" spans="1:16384">
      <c r="A41" s="81"/>
      <c r="B41" s="103"/>
      <c r="C41" s="81"/>
      <c r="D41" s="81" t="s">
        <v>104</v>
      </c>
      <c r="E41" s="81" t="s">
        <v>72</v>
      </c>
      <c r="F41" s="104">
        <v>0.6477</v>
      </c>
      <c r="G41" s="105">
        <v>2.27</v>
      </c>
      <c r="H41" s="105">
        <v>2.27</v>
      </c>
      <c r="I41" s="99"/>
      <c r="XEY41" s="75"/>
      <c r="XEZ41" s="75"/>
      <c r="XFA41" s="75"/>
      <c r="XFB41" s="75"/>
      <c r="XFC41" s="75"/>
      <c r="XFD41" s="75"/>
    </row>
    <row r="42" s="74" customFormat="1" ht="30" customHeight="1" spans="1:9">
      <c r="A42" s="81"/>
      <c r="B42" s="103"/>
      <c r="C42" s="81" t="s">
        <v>105</v>
      </c>
      <c r="D42" s="81" t="s">
        <v>106</v>
      </c>
      <c r="E42" s="81" t="s">
        <v>46</v>
      </c>
      <c r="F42" s="104">
        <v>0.9</v>
      </c>
      <c r="G42" s="99">
        <v>10</v>
      </c>
      <c r="H42" s="99">
        <v>10</v>
      </c>
      <c r="I42" s="99"/>
    </row>
    <row r="43" s="74" customFormat="1" ht="30" customHeight="1" spans="1:9">
      <c r="A43" s="81"/>
      <c r="B43" s="103"/>
      <c r="C43" s="81" t="s">
        <v>107</v>
      </c>
      <c r="D43" s="81" t="s">
        <v>108</v>
      </c>
      <c r="E43" s="81" t="s">
        <v>109</v>
      </c>
      <c r="F43" s="101" t="s">
        <v>110</v>
      </c>
      <c r="G43" s="105">
        <v>2.27</v>
      </c>
      <c r="H43" s="106">
        <v>2.27</v>
      </c>
      <c r="I43" s="99"/>
    </row>
    <row r="44" s="74" customFormat="1" ht="30" customHeight="1" spans="1:9">
      <c r="A44" s="81"/>
      <c r="B44" s="103"/>
      <c r="C44" s="81"/>
      <c r="D44" s="81" t="s">
        <v>111</v>
      </c>
      <c r="E44" s="81">
        <f>0</f>
        <v>0</v>
      </c>
      <c r="F44" s="107">
        <v>10</v>
      </c>
      <c r="G44" s="105">
        <v>2.27</v>
      </c>
      <c r="H44" s="106">
        <v>2.27</v>
      </c>
      <c r="I44" s="99"/>
    </row>
    <row r="45" s="74" customFormat="1" ht="30" customHeight="1" spans="1:9">
      <c r="A45" s="81"/>
      <c r="B45" s="81" t="s">
        <v>112</v>
      </c>
      <c r="C45" s="81" t="s">
        <v>113</v>
      </c>
      <c r="D45" s="81" t="s">
        <v>114</v>
      </c>
      <c r="E45" s="81" t="s">
        <v>115</v>
      </c>
      <c r="F45" s="101">
        <v>1</v>
      </c>
      <c r="G45" s="105">
        <v>2</v>
      </c>
      <c r="H45" s="106">
        <v>2</v>
      </c>
      <c r="I45" s="99"/>
    </row>
    <row r="46" s="74" customFormat="1" ht="30" customHeight="1" spans="1:9">
      <c r="A46" s="81"/>
      <c r="B46" s="81"/>
      <c r="C46" s="81"/>
      <c r="D46" s="81" t="s">
        <v>116</v>
      </c>
      <c r="E46" s="81" t="s">
        <v>117</v>
      </c>
      <c r="F46" s="101">
        <v>1</v>
      </c>
      <c r="G46" s="105">
        <v>2</v>
      </c>
      <c r="H46" s="106">
        <v>2</v>
      </c>
      <c r="I46" s="99"/>
    </row>
    <row r="47" s="74" customFormat="1" ht="30" customHeight="1" spans="1:9">
      <c r="A47" s="81"/>
      <c r="B47" s="81"/>
      <c r="C47" s="81"/>
      <c r="D47" s="81" t="s">
        <v>118</v>
      </c>
      <c r="E47" s="108" t="s">
        <v>78</v>
      </c>
      <c r="F47" s="101">
        <v>1</v>
      </c>
      <c r="G47" s="105">
        <v>2</v>
      </c>
      <c r="H47" s="97">
        <v>2</v>
      </c>
      <c r="I47" s="99"/>
    </row>
    <row r="48" s="74" customFormat="1" ht="30" customHeight="1" spans="1:9">
      <c r="A48" s="81"/>
      <c r="B48" s="81"/>
      <c r="C48" s="81" t="s">
        <v>119</v>
      </c>
      <c r="D48" s="81" t="s">
        <v>120</v>
      </c>
      <c r="E48" s="81" t="s">
        <v>115</v>
      </c>
      <c r="F48" s="101">
        <v>1</v>
      </c>
      <c r="G48" s="105">
        <v>2</v>
      </c>
      <c r="H48" s="97">
        <v>2</v>
      </c>
      <c r="I48" s="99"/>
    </row>
    <row r="49" s="74" customFormat="1" ht="30" customHeight="1" spans="1:9">
      <c r="A49" s="81"/>
      <c r="B49" s="81"/>
      <c r="C49" s="81" t="s">
        <v>121</v>
      </c>
      <c r="D49" s="81" t="s">
        <v>122</v>
      </c>
      <c r="E49" s="81" t="s">
        <v>115</v>
      </c>
      <c r="F49" s="101">
        <v>1</v>
      </c>
      <c r="G49" s="105">
        <v>2</v>
      </c>
      <c r="H49" s="97">
        <v>2</v>
      </c>
      <c r="I49" s="99"/>
    </row>
    <row r="50" s="74" customFormat="1" ht="30" customHeight="1" spans="1:9">
      <c r="A50" s="81" t="s">
        <v>123</v>
      </c>
      <c r="B50" s="81"/>
      <c r="C50" s="81"/>
      <c r="D50" s="81"/>
      <c r="E50" s="81"/>
      <c r="F50" s="81"/>
      <c r="G50" s="81">
        <f>SUM(G12:G49)+H4</f>
        <v>100</v>
      </c>
      <c r="H50" s="109">
        <f>SUM(H12:H49)+I4</f>
        <v>97.0559550405186</v>
      </c>
      <c r="I50" s="99"/>
    </row>
    <row r="51" s="74" customFormat="1" ht="30" customHeight="1" spans="1:9">
      <c r="A51" s="110" t="s">
        <v>124</v>
      </c>
      <c r="B51" s="111"/>
      <c r="C51" s="111"/>
      <c r="D51" s="111"/>
      <c r="E51" s="111"/>
      <c r="F51" s="111"/>
      <c r="G51" s="111"/>
      <c r="H51" s="111"/>
      <c r="I51" s="117"/>
    </row>
    <row r="52" s="74" customFormat="1" ht="13.5"/>
    <row r="53" s="74" customFormat="1" ht="13.5"/>
    <row r="54" s="74" customFormat="1" ht="13.5"/>
    <row r="55" s="74" customFormat="1" ht="13.5"/>
    <row r="56" s="74" customFormat="1" spans="16379:16381">
      <c r="XEY56" s="75"/>
      <c r="XEZ56" s="75"/>
      <c r="XFA56" s="75"/>
    </row>
  </sheetData>
  <autoFilter xmlns:etc="http://www.wps.cn/officeDocument/2017/etCustomData" ref="A1:I51" etc:filterBottomFollowUsedRange="0">
    <extLst/>
  </autoFilter>
  <mergeCells count="29">
    <mergeCell ref="A1:I1"/>
    <mergeCell ref="B2:I2"/>
    <mergeCell ref="F3:G3"/>
    <mergeCell ref="F4:G4"/>
    <mergeCell ref="F5:G5"/>
    <mergeCell ref="F6:G6"/>
    <mergeCell ref="B7:D7"/>
    <mergeCell ref="E7:I7"/>
    <mergeCell ref="B8:D8"/>
    <mergeCell ref="E8:I8"/>
    <mergeCell ref="B9:D9"/>
    <mergeCell ref="E9:I9"/>
    <mergeCell ref="B10:D10"/>
    <mergeCell ref="E10:I10"/>
    <mergeCell ref="A50:F50"/>
    <mergeCell ref="A51:I51"/>
    <mergeCell ref="A3:A6"/>
    <mergeCell ref="A7:A10"/>
    <mergeCell ref="A11:A25"/>
    <mergeCell ref="A26:A49"/>
    <mergeCell ref="B12:B21"/>
    <mergeCell ref="B22:B25"/>
    <mergeCell ref="B26:B44"/>
    <mergeCell ref="B45:B49"/>
    <mergeCell ref="C12:C15"/>
    <mergeCell ref="C16:C17"/>
    <mergeCell ref="C22:C25"/>
    <mergeCell ref="C26:C38"/>
    <mergeCell ref="C45:C47"/>
  </mergeCells>
  <printOptions horizontalCentered="1"/>
  <pageMargins left="0.357638888888889" right="0.357638888888889" top="1" bottom="0.802777777777778" header="0.5" footer="0.5"/>
  <pageSetup paperSize="9" scale="61"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zoomScale="55" zoomScaleNormal="55" workbookViewId="0">
      <selection activeCell="N9" sqref="N9"/>
    </sheetView>
  </sheetViews>
  <sheetFormatPr defaultColWidth="9" defaultRowHeight="13.5"/>
  <cols>
    <col min="1" max="1" width="8.13333333333333" style="59" customWidth="1"/>
    <col min="2" max="2" width="23" customWidth="1"/>
    <col min="3" max="3" width="23.7333333333333" customWidth="1"/>
    <col min="4" max="4" width="12.6333333333333" customWidth="1"/>
    <col min="5" max="6" width="13.25" customWidth="1"/>
    <col min="7" max="10" width="12.6333333333333" customWidth="1"/>
    <col min="11" max="11" width="14.6416666666667" customWidth="1"/>
  </cols>
  <sheetData>
    <row r="1" ht="57" customHeight="1" spans="1:11">
      <c r="A1" s="60" t="s">
        <v>125</v>
      </c>
      <c r="B1" s="60"/>
      <c r="C1" s="60"/>
      <c r="D1" s="60"/>
      <c r="E1" s="60"/>
      <c r="F1" s="60"/>
      <c r="G1" s="60"/>
      <c r="H1" s="60"/>
      <c r="I1" s="60"/>
      <c r="J1" s="60"/>
      <c r="K1" s="60"/>
    </row>
    <row r="2" s="58" customFormat="1" ht="30" customHeight="1" spans="1:11">
      <c r="A2" s="61" t="s">
        <v>126</v>
      </c>
      <c r="B2" s="62" t="s">
        <v>127</v>
      </c>
      <c r="C2" s="63" t="s">
        <v>128</v>
      </c>
      <c r="D2" s="62" t="s">
        <v>129</v>
      </c>
      <c r="E2" s="62"/>
      <c r="F2" s="62"/>
      <c r="G2" s="62"/>
      <c r="H2" s="62"/>
      <c r="I2" s="62"/>
      <c r="J2" s="61" t="s">
        <v>130</v>
      </c>
      <c r="K2" s="61" t="s">
        <v>131</v>
      </c>
    </row>
    <row r="3" s="58" customFormat="1" ht="30" customHeight="1" spans="1:11">
      <c r="A3" s="64"/>
      <c r="B3" s="62"/>
      <c r="C3" s="63"/>
      <c r="D3" s="62" t="s">
        <v>18</v>
      </c>
      <c r="E3" s="62"/>
      <c r="F3" s="62"/>
      <c r="G3" s="62"/>
      <c r="H3" s="62" t="s">
        <v>132</v>
      </c>
      <c r="I3" s="62" t="s">
        <v>133</v>
      </c>
      <c r="J3" s="64"/>
      <c r="K3" s="64"/>
    </row>
    <row r="4" s="58" customFormat="1" ht="30" customHeight="1" spans="1:11">
      <c r="A4" s="65"/>
      <c r="B4" s="62"/>
      <c r="C4" s="63"/>
      <c r="D4" s="63" t="s">
        <v>134</v>
      </c>
      <c r="E4" s="62" t="s">
        <v>135</v>
      </c>
      <c r="F4" s="62" t="s">
        <v>136</v>
      </c>
      <c r="G4" s="62" t="s">
        <v>137</v>
      </c>
      <c r="H4" s="62"/>
      <c r="I4" s="63"/>
      <c r="J4" s="65"/>
      <c r="K4" s="64"/>
    </row>
    <row r="5" ht="30" customHeight="1" spans="1:11">
      <c r="A5" s="66">
        <v>1</v>
      </c>
      <c r="B5" s="67" t="str">
        <f>办公用房租赁费!C2</f>
        <v>办公用房租赁费</v>
      </c>
      <c r="C5" s="66" t="str">
        <f>办公用房租赁费!C3</f>
        <v>甘肃省高级人民法院</v>
      </c>
      <c r="D5" s="68">
        <f>E5+F5+G5</f>
        <v>50</v>
      </c>
      <c r="E5" s="68">
        <f>办公用房租赁费!E7</f>
        <v>50</v>
      </c>
      <c r="F5" s="68"/>
      <c r="G5" s="66"/>
      <c r="H5" s="66">
        <f>办公用房租赁费!H6</f>
        <v>50</v>
      </c>
      <c r="I5" s="73">
        <f>H5/D5</f>
        <v>1</v>
      </c>
      <c r="J5" s="68">
        <f>办公用房租赁费!K21</f>
        <v>100</v>
      </c>
      <c r="K5" s="72"/>
    </row>
    <row r="6" ht="30" customHeight="1" spans="1:11">
      <c r="A6" s="66">
        <v>2</v>
      </c>
      <c r="B6" s="69" t="str">
        <f>业务费!C2</f>
        <v>全省法院业务费</v>
      </c>
      <c r="C6" s="66" t="str">
        <f>业务费!C3</f>
        <v>甘肃省高级人民法院</v>
      </c>
      <c r="D6" s="68">
        <f>E6+F6+G6</f>
        <v>853.66</v>
      </c>
      <c r="E6" s="70">
        <f>业务费!F6</f>
        <v>853.66</v>
      </c>
      <c r="F6" s="70"/>
      <c r="G6" s="71"/>
      <c r="H6" s="66">
        <f>业务费!H6</f>
        <v>803.92</v>
      </c>
      <c r="I6" s="73">
        <f>H6/D6</f>
        <v>0.941733242743012</v>
      </c>
      <c r="J6" s="68">
        <f>业务费!K32</f>
        <v>97.1973324274301</v>
      </c>
      <c r="K6" s="72"/>
    </row>
    <row r="7" ht="30" customHeight="1" spans="1:11">
      <c r="A7" s="66">
        <v>3</v>
      </c>
      <c r="B7" s="67" t="str">
        <f>运维费!C2</f>
        <v>法庭运维费</v>
      </c>
      <c r="C7" s="66" t="str">
        <f>运维费!C3</f>
        <v>甘肃省高级人民法院</v>
      </c>
      <c r="D7" s="68">
        <f>E7+F7+G7</f>
        <v>178</v>
      </c>
      <c r="E7" s="68">
        <f>运维费!F7</f>
        <v>178</v>
      </c>
      <c r="F7" s="68"/>
      <c r="G7" s="66"/>
      <c r="H7" s="66">
        <f>运维费!H6</f>
        <v>123.92</v>
      </c>
      <c r="I7" s="73">
        <f>H7/D7</f>
        <v>0.696179775280899</v>
      </c>
      <c r="J7" s="68">
        <f>运维费!K24</f>
        <v>96.961797752809</v>
      </c>
      <c r="K7" s="72"/>
    </row>
    <row r="8" ht="30" customHeight="1" spans="1:11">
      <c r="A8" s="66"/>
      <c r="B8" s="72"/>
      <c r="C8" s="72"/>
      <c r="D8" s="66"/>
      <c r="E8" s="66"/>
      <c r="F8" s="66"/>
      <c r="G8" s="66"/>
      <c r="H8" s="66"/>
      <c r="I8" s="66"/>
      <c r="J8" s="66"/>
      <c r="K8" s="72"/>
    </row>
    <row r="9" ht="30" customHeight="1" spans="1:11">
      <c r="A9" s="66"/>
      <c r="B9" s="72"/>
      <c r="C9" s="72"/>
      <c r="D9" s="66"/>
      <c r="E9" s="66"/>
      <c r="F9" s="66"/>
      <c r="G9" s="66"/>
      <c r="H9" s="66"/>
      <c r="I9" s="66"/>
      <c r="J9" s="66"/>
      <c r="K9" s="72"/>
    </row>
    <row r="10" ht="30" customHeight="1" spans="1:11">
      <c r="A10" s="66"/>
      <c r="B10" s="72"/>
      <c r="C10" s="72"/>
      <c r="D10" s="66"/>
      <c r="E10" s="66"/>
      <c r="F10" s="66"/>
      <c r="G10" s="66"/>
      <c r="H10" s="66"/>
      <c r="I10" s="66"/>
      <c r="J10" s="66"/>
      <c r="K10" s="72"/>
    </row>
    <row r="11" ht="30" customHeight="1" spans="1:11">
      <c r="A11" s="66"/>
      <c r="B11" s="72"/>
      <c r="C11" s="72"/>
      <c r="D11" s="66"/>
      <c r="E11" s="66"/>
      <c r="F11" s="66"/>
      <c r="G11" s="66"/>
      <c r="H11" s="66"/>
      <c r="I11" s="66"/>
      <c r="J11" s="66"/>
      <c r="K11" s="72"/>
    </row>
    <row r="12" ht="30" customHeight="1" spans="1:11">
      <c r="A12" s="66"/>
      <c r="B12" s="67" t="s">
        <v>138</v>
      </c>
      <c r="C12" s="72"/>
      <c r="D12" s="68">
        <f>SUM(D5:D11)</f>
        <v>1081.66</v>
      </c>
      <c r="E12" s="68">
        <f>SUM(E5:E11)</f>
        <v>1081.66</v>
      </c>
      <c r="F12" s="68"/>
      <c r="G12" s="68"/>
      <c r="H12" s="68">
        <f>SUM(H5:H11)</f>
        <v>977.84</v>
      </c>
      <c r="I12" s="73">
        <f>H12/D12</f>
        <v>0.904017898415399</v>
      </c>
      <c r="J12" s="68"/>
      <c r="K12" s="72"/>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zoomScale="80" zoomScaleNormal="80" workbookViewId="0">
      <selection activeCell="P8" sqref="P8"/>
    </sheetView>
  </sheetViews>
  <sheetFormatPr defaultColWidth="9" defaultRowHeight="13.5"/>
  <cols>
    <col min="1" max="1" width="5.25" style="2" customWidth="1"/>
    <col min="2" max="2" width="9" style="2"/>
    <col min="3" max="3" width="15.9" style="2" customWidth="1"/>
    <col min="4" max="4" width="9" style="2"/>
    <col min="5" max="5" width="12.3666666666667" style="2" customWidth="1"/>
    <col min="6" max="6" width="6.74166666666667" style="2" customWidth="1"/>
    <col min="7" max="7" width="10.8666666666667" style="2" customWidth="1"/>
    <col min="8" max="8" width="10.1333333333333" style="2" customWidth="1"/>
    <col min="9" max="9" width="6.86666666666667" style="2" customWidth="1"/>
    <col min="10" max="10" width="0.866666666666667" style="2" customWidth="1"/>
    <col min="11" max="11" width="8" style="2" customWidth="1"/>
    <col min="12" max="12" width="1" style="2" customWidth="1"/>
    <col min="13" max="13" width="6.86666666666667" style="2" customWidth="1"/>
    <col min="14" max="14" width="12.8666666666667" style="2" customWidth="1"/>
    <col min="15" max="16384" width="9" style="2"/>
  </cols>
  <sheetData>
    <row r="1" ht="42" customHeight="1" spans="1:14">
      <c r="A1" s="4" t="s">
        <v>139</v>
      </c>
      <c r="B1" s="4"/>
      <c r="C1" s="4"/>
      <c r="D1" s="4"/>
      <c r="E1" s="4"/>
      <c r="F1" s="4"/>
      <c r="G1" s="4"/>
      <c r="H1" s="4"/>
      <c r="I1" s="4"/>
      <c r="J1" s="4"/>
      <c r="K1" s="4"/>
      <c r="L1" s="4"/>
      <c r="M1" s="4"/>
      <c r="N1" s="4"/>
    </row>
    <row r="2" s="45" customFormat="1" ht="18" customHeight="1" spans="1:14">
      <c r="A2" s="6" t="s">
        <v>127</v>
      </c>
      <c r="B2" s="6"/>
      <c r="C2" s="6" t="s">
        <v>140</v>
      </c>
      <c r="D2" s="6"/>
      <c r="E2" s="6"/>
      <c r="F2" s="6"/>
      <c r="G2" s="6"/>
      <c r="H2" s="6"/>
      <c r="I2" s="6"/>
      <c r="J2" s="6"/>
      <c r="K2" s="6"/>
      <c r="L2" s="6"/>
      <c r="M2" s="6"/>
      <c r="N2" s="6"/>
    </row>
    <row r="3" s="45" customFormat="1" ht="18" customHeight="1" spans="1:14">
      <c r="A3" s="6" t="s">
        <v>128</v>
      </c>
      <c r="B3" s="6"/>
      <c r="C3" s="6" t="s">
        <v>141</v>
      </c>
      <c r="D3" s="6"/>
      <c r="E3" s="6"/>
      <c r="F3" s="6"/>
      <c r="G3" s="6"/>
      <c r="H3" s="6" t="s">
        <v>142</v>
      </c>
      <c r="I3" s="6"/>
      <c r="J3" s="6" t="s">
        <v>15</v>
      </c>
      <c r="K3" s="6"/>
      <c r="L3" s="6"/>
      <c r="M3" s="6"/>
      <c r="N3" s="6"/>
    </row>
    <row r="4" s="45" customFormat="1" ht="18" customHeight="1" spans="1:14">
      <c r="A4" s="6" t="s">
        <v>129</v>
      </c>
      <c r="B4" s="6"/>
      <c r="C4" s="6"/>
      <c r="D4" s="6"/>
      <c r="E4" s="6" t="s">
        <v>17</v>
      </c>
      <c r="F4" s="6" t="s">
        <v>143</v>
      </c>
      <c r="G4" s="6"/>
      <c r="H4" s="6" t="s">
        <v>144</v>
      </c>
      <c r="I4" s="6"/>
      <c r="J4" s="6" t="s">
        <v>21</v>
      </c>
      <c r="K4" s="6"/>
      <c r="L4" s="6" t="s">
        <v>145</v>
      </c>
      <c r="M4" s="6"/>
      <c r="N4" s="6" t="s">
        <v>22</v>
      </c>
    </row>
    <row r="5" s="45" customFormat="1" ht="18" customHeight="1" spans="1:14">
      <c r="A5" s="6"/>
      <c r="B5" s="6"/>
      <c r="C5" s="6"/>
      <c r="D5" s="6"/>
      <c r="E5" s="6"/>
      <c r="F5" s="6"/>
      <c r="G5" s="6"/>
      <c r="H5" s="6"/>
      <c r="I5" s="6"/>
      <c r="J5" s="6"/>
      <c r="K5" s="6"/>
      <c r="L5" s="6"/>
      <c r="M5" s="6"/>
      <c r="N5" s="6"/>
    </row>
    <row r="6" s="45" customFormat="1" ht="18" customHeight="1" spans="1:14">
      <c r="A6" s="6"/>
      <c r="B6" s="6"/>
      <c r="C6" s="46" t="s">
        <v>146</v>
      </c>
      <c r="D6" s="46"/>
      <c r="E6" s="10">
        <f>E7+E8</f>
        <v>50</v>
      </c>
      <c r="F6" s="47">
        <f>F7+F8</f>
        <v>50</v>
      </c>
      <c r="G6" s="48"/>
      <c r="H6" s="47">
        <f>H7+H8</f>
        <v>50</v>
      </c>
      <c r="I6" s="48"/>
      <c r="J6" s="6">
        <v>10</v>
      </c>
      <c r="K6" s="6"/>
      <c r="L6" s="29">
        <f>H6/F6</f>
        <v>1</v>
      </c>
      <c r="M6" s="29"/>
      <c r="N6" s="10">
        <f>J6*L6</f>
        <v>10</v>
      </c>
    </row>
    <row r="7" s="45" customFormat="1" ht="18" customHeight="1" spans="1:14">
      <c r="A7" s="6"/>
      <c r="B7" s="6"/>
      <c r="C7" s="6" t="s">
        <v>147</v>
      </c>
      <c r="D7" s="6"/>
      <c r="E7" s="10">
        <v>50</v>
      </c>
      <c r="F7" s="47">
        <v>50</v>
      </c>
      <c r="G7" s="48"/>
      <c r="H7" s="10">
        <f>F7</f>
        <v>50</v>
      </c>
      <c r="I7" s="10"/>
      <c r="J7" s="6" t="s">
        <v>25</v>
      </c>
      <c r="K7" s="6"/>
      <c r="L7" s="29">
        <f>H7/F7</f>
        <v>1</v>
      </c>
      <c r="M7" s="29"/>
      <c r="N7" s="6" t="s">
        <v>25</v>
      </c>
    </row>
    <row r="8" s="45" customFormat="1" ht="18" customHeight="1" spans="1:14">
      <c r="A8" s="6"/>
      <c r="B8" s="6"/>
      <c r="C8" s="6" t="s">
        <v>148</v>
      </c>
      <c r="D8" s="6"/>
      <c r="E8" s="10"/>
      <c r="F8" s="47"/>
      <c r="G8" s="48"/>
      <c r="H8" s="10"/>
      <c r="I8" s="10"/>
      <c r="J8" s="6"/>
      <c r="K8" s="6"/>
      <c r="L8" s="29"/>
      <c r="M8" s="29"/>
      <c r="N8" s="6"/>
    </row>
    <row r="9" s="45" customFormat="1" ht="18" customHeight="1" spans="1:14">
      <c r="A9" s="6"/>
      <c r="B9" s="6"/>
      <c r="C9" s="6" t="s">
        <v>137</v>
      </c>
      <c r="D9" s="6"/>
      <c r="E9" s="6"/>
      <c r="F9" s="6"/>
      <c r="G9" s="6"/>
      <c r="H9" s="6"/>
      <c r="I9" s="6"/>
      <c r="J9" s="6"/>
      <c r="K9" s="6"/>
      <c r="L9" s="6"/>
      <c r="M9" s="6"/>
      <c r="N9" s="6"/>
    </row>
    <row r="10" s="45" customFormat="1" ht="18" customHeight="1" spans="1:14">
      <c r="A10" s="6" t="s">
        <v>149</v>
      </c>
      <c r="B10" s="6" t="s">
        <v>28</v>
      </c>
      <c r="C10" s="6"/>
      <c r="D10" s="6"/>
      <c r="E10" s="6"/>
      <c r="F10" s="6"/>
      <c r="G10" s="6"/>
      <c r="H10" s="6" t="s">
        <v>150</v>
      </c>
      <c r="I10" s="6"/>
      <c r="J10" s="6"/>
      <c r="K10" s="6"/>
      <c r="L10" s="6"/>
      <c r="M10" s="6"/>
      <c r="N10" s="6"/>
    </row>
    <row r="11" s="45" customFormat="1" ht="83" customHeight="1" spans="1:14">
      <c r="A11" s="6"/>
      <c r="B11" s="11" t="s">
        <v>151</v>
      </c>
      <c r="C11" s="11"/>
      <c r="D11" s="11"/>
      <c r="E11" s="11"/>
      <c r="F11" s="11"/>
      <c r="G11" s="11"/>
      <c r="H11" s="11" t="s">
        <v>152</v>
      </c>
      <c r="I11" s="11"/>
      <c r="J11" s="11"/>
      <c r="K11" s="11"/>
      <c r="L11" s="11"/>
      <c r="M11" s="11"/>
      <c r="N11" s="11"/>
    </row>
    <row r="12" s="45" customFormat="1" ht="30" customHeight="1" spans="1:14">
      <c r="A12" s="49" t="s">
        <v>153</v>
      </c>
      <c r="B12" s="14" t="s">
        <v>37</v>
      </c>
      <c r="C12" s="14" t="s">
        <v>38</v>
      </c>
      <c r="D12" s="14" t="s">
        <v>39</v>
      </c>
      <c r="E12" s="14"/>
      <c r="F12" s="14"/>
      <c r="G12" s="14" t="s">
        <v>40</v>
      </c>
      <c r="H12" s="14" t="s">
        <v>41</v>
      </c>
      <c r="I12" s="14" t="s">
        <v>21</v>
      </c>
      <c r="J12" s="14"/>
      <c r="K12" s="14" t="s">
        <v>22</v>
      </c>
      <c r="L12" s="14"/>
      <c r="M12" s="14" t="s">
        <v>42</v>
      </c>
      <c r="N12" s="14"/>
    </row>
    <row r="13" ht="30" customHeight="1" spans="1:14">
      <c r="A13" s="49"/>
      <c r="B13" s="14" t="s">
        <v>154</v>
      </c>
      <c r="C13" s="14" t="s">
        <v>155</v>
      </c>
      <c r="D13" s="50" t="s">
        <v>156</v>
      </c>
      <c r="E13" s="50"/>
      <c r="F13" s="50"/>
      <c r="G13" s="41" t="s">
        <v>97</v>
      </c>
      <c r="H13" s="18">
        <v>1</v>
      </c>
      <c r="I13" s="14">
        <v>20</v>
      </c>
      <c r="J13" s="14"/>
      <c r="K13" s="14">
        <f>I13</f>
        <v>20</v>
      </c>
      <c r="L13" s="14"/>
      <c r="M13" s="14"/>
      <c r="N13" s="14"/>
    </row>
    <row r="14" ht="30" customHeight="1" spans="1:14">
      <c r="A14" s="49"/>
      <c r="B14" s="51" t="s">
        <v>157</v>
      </c>
      <c r="C14" s="51" t="s">
        <v>158</v>
      </c>
      <c r="D14" s="50" t="s">
        <v>159</v>
      </c>
      <c r="E14" s="50"/>
      <c r="F14" s="50"/>
      <c r="G14" s="41" t="s">
        <v>160</v>
      </c>
      <c r="H14" s="36" t="str">
        <f>G14</f>
        <v>700平方米</v>
      </c>
      <c r="I14" s="14">
        <v>13.34</v>
      </c>
      <c r="J14" s="14"/>
      <c r="K14" s="14">
        <v>13.34</v>
      </c>
      <c r="L14" s="14"/>
      <c r="M14" s="14"/>
      <c r="N14" s="14"/>
    </row>
    <row r="15" ht="30" customHeight="1" spans="1:14">
      <c r="A15" s="49"/>
      <c r="B15" s="52"/>
      <c r="C15" s="51" t="s">
        <v>161</v>
      </c>
      <c r="D15" s="50" t="s">
        <v>162</v>
      </c>
      <c r="E15" s="50"/>
      <c r="F15" s="50"/>
      <c r="G15" s="41" t="s">
        <v>163</v>
      </c>
      <c r="H15" s="18">
        <v>1</v>
      </c>
      <c r="I15" s="14">
        <v>13.33</v>
      </c>
      <c r="J15" s="14"/>
      <c r="K15" s="14">
        <v>13.33</v>
      </c>
      <c r="L15" s="14"/>
      <c r="M15" s="41"/>
      <c r="N15" s="41"/>
    </row>
    <row r="16" ht="30" customHeight="1" spans="1:14">
      <c r="A16" s="49"/>
      <c r="B16" s="53"/>
      <c r="C16" s="51" t="s">
        <v>164</v>
      </c>
      <c r="D16" s="50" t="s">
        <v>165</v>
      </c>
      <c r="E16" s="50"/>
      <c r="F16" s="50"/>
      <c r="G16" s="41" t="s">
        <v>93</v>
      </c>
      <c r="H16" s="18">
        <v>1</v>
      </c>
      <c r="I16" s="14">
        <v>13.33</v>
      </c>
      <c r="J16" s="14"/>
      <c r="K16" s="14">
        <v>13.33</v>
      </c>
      <c r="L16" s="14"/>
      <c r="M16" s="41"/>
      <c r="N16" s="41"/>
    </row>
    <row r="17" ht="30" customHeight="1" spans="1:14">
      <c r="A17" s="49"/>
      <c r="B17" s="14" t="s">
        <v>166</v>
      </c>
      <c r="C17" s="51" t="s">
        <v>167</v>
      </c>
      <c r="D17" s="50" t="s">
        <v>168</v>
      </c>
      <c r="E17" s="50"/>
      <c r="F17" s="50"/>
      <c r="G17" s="41" t="s">
        <v>56</v>
      </c>
      <c r="H17" s="18">
        <v>1</v>
      </c>
      <c r="I17" s="14">
        <v>6.66</v>
      </c>
      <c r="J17" s="14"/>
      <c r="K17" s="14">
        <v>6.66</v>
      </c>
      <c r="L17" s="14"/>
      <c r="M17" s="14"/>
      <c r="N17" s="14"/>
    </row>
    <row r="18" ht="30" customHeight="1" spans="1:14">
      <c r="A18" s="49"/>
      <c r="B18" s="14"/>
      <c r="C18" s="52"/>
      <c r="D18" s="50" t="s">
        <v>169</v>
      </c>
      <c r="E18" s="50"/>
      <c r="F18" s="50"/>
      <c r="G18" s="41" t="s">
        <v>115</v>
      </c>
      <c r="H18" s="18">
        <v>1</v>
      </c>
      <c r="I18" s="14">
        <v>6.66</v>
      </c>
      <c r="J18" s="14"/>
      <c r="K18" s="14">
        <v>6.66</v>
      </c>
      <c r="L18" s="14"/>
      <c r="M18" s="14"/>
      <c r="N18" s="14"/>
    </row>
    <row r="19" ht="30" customHeight="1" spans="1:14">
      <c r="A19" s="49"/>
      <c r="B19" s="14"/>
      <c r="C19" s="53"/>
      <c r="D19" s="50" t="s">
        <v>170</v>
      </c>
      <c r="E19" s="50"/>
      <c r="F19" s="50"/>
      <c r="G19" s="41" t="s">
        <v>171</v>
      </c>
      <c r="H19" s="18">
        <v>1</v>
      </c>
      <c r="I19" s="14">
        <v>6.68</v>
      </c>
      <c r="J19" s="14"/>
      <c r="K19" s="14">
        <v>6.68</v>
      </c>
      <c r="L19" s="14"/>
      <c r="M19" s="14"/>
      <c r="N19" s="14"/>
    </row>
    <row r="20" ht="30" customHeight="1" spans="1:14">
      <c r="A20" s="49"/>
      <c r="B20" s="14" t="s">
        <v>172</v>
      </c>
      <c r="C20" s="14" t="s">
        <v>173</v>
      </c>
      <c r="D20" s="50" t="s">
        <v>174</v>
      </c>
      <c r="E20" s="50"/>
      <c r="F20" s="50"/>
      <c r="G20" s="18" t="s">
        <v>175</v>
      </c>
      <c r="H20" s="18">
        <v>0.85</v>
      </c>
      <c r="I20" s="14">
        <v>10</v>
      </c>
      <c r="J20" s="14"/>
      <c r="K20" s="14">
        <v>10</v>
      </c>
      <c r="L20" s="14"/>
      <c r="M20" s="14"/>
      <c r="N20" s="14"/>
    </row>
    <row r="21" ht="30" customHeight="1" spans="1:14">
      <c r="A21" s="22" t="s">
        <v>176</v>
      </c>
      <c r="B21" s="22"/>
      <c r="C21" s="22"/>
      <c r="D21" s="22"/>
      <c r="E21" s="22"/>
      <c r="F21" s="22"/>
      <c r="G21" s="22"/>
      <c r="H21" s="22"/>
      <c r="I21" s="22">
        <f>SUM(I13:I20)+J6</f>
        <v>100</v>
      </c>
      <c r="J21" s="22"/>
      <c r="K21" s="22">
        <f>SUM(K13:K20)+N6</f>
        <v>100</v>
      </c>
      <c r="L21" s="22"/>
      <c r="M21" s="56"/>
      <c r="N21" s="56"/>
    </row>
    <row r="22" ht="30" customHeight="1" spans="1:14">
      <c r="A22" s="54" t="s">
        <v>177</v>
      </c>
      <c r="B22" s="55" t="s">
        <v>178</v>
      </c>
      <c r="C22" s="26"/>
      <c r="D22" s="26"/>
      <c r="E22" s="26"/>
      <c r="F22" s="26"/>
      <c r="G22" s="26"/>
      <c r="H22" s="26"/>
      <c r="I22" s="26"/>
      <c r="J22" s="26"/>
      <c r="K22" s="26"/>
      <c r="L22" s="26"/>
      <c r="M22" s="26"/>
      <c r="N22" s="57"/>
    </row>
    <row r="23" s="2" customFormat="1" ht="30" customHeight="1"/>
  </sheetData>
  <mergeCells count="8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10:A11"/>
    <mergeCell ref="A12:A20"/>
    <mergeCell ref="B14:B16"/>
    <mergeCell ref="B17:B19"/>
    <mergeCell ref="C17:C19"/>
    <mergeCell ref="E4:E5"/>
    <mergeCell ref="N4:N5"/>
    <mergeCell ref="A4:B9"/>
    <mergeCell ref="C4:D5"/>
    <mergeCell ref="F4:G5"/>
    <mergeCell ref="H4:I5"/>
    <mergeCell ref="J4:K5"/>
    <mergeCell ref="L4:M5"/>
  </mergeCells>
  <printOptions horizontalCentered="1"/>
  <pageMargins left="0.357638888888889" right="0.357638888888889" top="0.802777777777778" bottom="0.60625" header="0.5" footer="0.5"/>
  <pageSetup paperSize="9" scale="84"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zoomScale="85" zoomScaleNormal="85" workbookViewId="0">
      <selection activeCell="D18" sqref="D18:F18"/>
    </sheetView>
  </sheetViews>
  <sheetFormatPr defaultColWidth="9" defaultRowHeight="13.5"/>
  <cols>
    <col min="1" max="1" width="5.25" customWidth="1"/>
    <col min="3" max="3" width="14.6583333333333" customWidth="1"/>
    <col min="5" max="5" width="12.3666666666667" customWidth="1"/>
    <col min="6" max="6" width="6.74166666666667" customWidth="1"/>
    <col min="7" max="7" width="10.8666666666667" customWidth="1"/>
    <col min="8" max="8" width="10.1333333333333" style="2" customWidth="1"/>
    <col min="9" max="9" width="6.86666666666667" style="2" customWidth="1"/>
    <col min="10" max="10" width="0.866666666666667" customWidth="1"/>
    <col min="11" max="11" width="8" customWidth="1"/>
    <col min="12" max="12" width="1" customWidth="1"/>
    <col min="13" max="13" width="9.5" customWidth="1"/>
    <col min="14" max="14" width="16.3166666666667" customWidth="1"/>
  </cols>
  <sheetData>
    <row r="1" ht="42" customHeight="1" spans="1:14">
      <c r="A1" s="3" t="s">
        <v>139</v>
      </c>
      <c r="B1" s="3"/>
      <c r="C1" s="3"/>
      <c r="D1" s="3"/>
      <c r="E1" s="3"/>
      <c r="F1" s="3"/>
      <c r="G1" s="3"/>
      <c r="H1" s="4"/>
      <c r="I1" s="4"/>
      <c r="J1" s="3"/>
      <c r="K1" s="3"/>
      <c r="L1" s="3"/>
      <c r="M1" s="3"/>
      <c r="N1" s="3"/>
    </row>
    <row r="2" s="1" customFormat="1" ht="18" customHeight="1" spans="1:14">
      <c r="A2" s="5" t="s">
        <v>127</v>
      </c>
      <c r="B2" s="5"/>
      <c r="C2" s="5" t="s">
        <v>179</v>
      </c>
      <c r="D2" s="5"/>
      <c r="E2" s="5"/>
      <c r="F2" s="5"/>
      <c r="G2" s="5"/>
      <c r="H2" s="6"/>
      <c r="I2" s="6"/>
      <c r="J2" s="5"/>
      <c r="K2" s="5"/>
      <c r="L2" s="5"/>
      <c r="M2" s="5"/>
      <c r="N2" s="5"/>
    </row>
    <row r="3" s="1" customFormat="1" ht="18" customHeight="1" spans="1:14">
      <c r="A3" s="5" t="s">
        <v>128</v>
      </c>
      <c r="B3" s="5"/>
      <c r="C3" s="5" t="s">
        <v>141</v>
      </c>
      <c r="D3" s="5"/>
      <c r="E3" s="5"/>
      <c r="F3" s="5"/>
      <c r="G3" s="5"/>
      <c r="H3" s="6" t="s">
        <v>142</v>
      </c>
      <c r="I3" s="6"/>
      <c r="J3" s="5" t="s">
        <v>15</v>
      </c>
      <c r="K3" s="5"/>
      <c r="L3" s="5"/>
      <c r="M3" s="5"/>
      <c r="N3" s="5"/>
    </row>
    <row r="4" s="1" customFormat="1" ht="18" customHeight="1" spans="1:14">
      <c r="A4" s="5" t="s">
        <v>129</v>
      </c>
      <c r="B4" s="5"/>
      <c r="C4" s="5"/>
      <c r="D4" s="5"/>
      <c r="E4" s="5" t="s">
        <v>17</v>
      </c>
      <c r="F4" s="5" t="s">
        <v>143</v>
      </c>
      <c r="G4" s="5"/>
      <c r="H4" s="6" t="s">
        <v>144</v>
      </c>
      <c r="I4" s="6"/>
      <c r="J4" s="5" t="s">
        <v>21</v>
      </c>
      <c r="K4" s="5"/>
      <c r="L4" s="5" t="s">
        <v>145</v>
      </c>
      <c r="M4" s="5"/>
      <c r="N4" s="5" t="s">
        <v>22</v>
      </c>
    </row>
    <row r="5" s="1" customFormat="1" ht="18" customHeight="1" spans="1:14">
      <c r="A5" s="5"/>
      <c r="B5" s="5"/>
      <c r="C5" s="5"/>
      <c r="D5" s="5"/>
      <c r="E5" s="5"/>
      <c r="F5" s="5"/>
      <c r="G5" s="5"/>
      <c r="H5" s="6"/>
      <c r="I5" s="6"/>
      <c r="J5" s="5"/>
      <c r="K5" s="5"/>
      <c r="L5" s="5"/>
      <c r="M5" s="5"/>
      <c r="N5" s="5"/>
    </row>
    <row r="6" s="1" customFormat="1" ht="18" customHeight="1" spans="1:14">
      <c r="A6" s="5"/>
      <c r="B6" s="5"/>
      <c r="C6" s="7" t="s">
        <v>146</v>
      </c>
      <c r="D6" s="7"/>
      <c r="E6" s="33">
        <v>460</v>
      </c>
      <c r="F6" s="9">
        <f>F7+F8</f>
        <v>853.66</v>
      </c>
      <c r="G6" s="9"/>
      <c r="H6" s="9">
        <f>H7+H8</f>
        <v>803.92</v>
      </c>
      <c r="I6" s="9"/>
      <c r="J6" s="5">
        <v>10</v>
      </c>
      <c r="K6" s="5"/>
      <c r="L6" s="37">
        <f>H6/F6</f>
        <v>0.941733242743012</v>
      </c>
      <c r="M6" s="37"/>
      <c r="N6" s="8">
        <f>J6*L6</f>
        <v>9.41733242743012</v>
      </c>
    </row>
    <row r="7" s="1" customFormat="1" ht="18" customHeight="1" spans="1:14">
      <c r="A7" s="5"/>
      <c r="B7" s="5"/>
      <c r="C7" s="5" t="s">
        <v>147</v>
      </c>
      <c r="D7" s="5"/>
      <c r="E7" s="33">
        <v>460</v>
      </c>
      <c r="F7" s="9">
        <v>853.66</v>
      </c>
      <c r="G7" s="9"/>
      <c r="H7" s="9">
        <v>803.92</v>
      </c>
      <c r="I7" s="9"/>
      <c r="J7" s="5" t="s">
        <v>25</v>
      </c>
      <c r="K7" s="5"/>
      <c r="L7" s="37">
        <f>H7/F7</f>
        <v>0.941733242743012</v>
      </c>
      <c r="M7" s="37"/>
      <c r="N7" s="5" t="s">
        <v>25</v>
      </c>
    </row>
    <row r="8" s="1" customFormat="1" ht="18" customHeight="1" spans="1:14">
      <c r="A8" s="5"/>
      <c r="B8" s="5"/>
      <c r="C8" s="5" t="s">
        <v>148</v>
      </c>
      <c r="D8" s="5"/>
      <c r="E8" s="5"/>
      <c r="F8" s="5"/>
      <c r="G8" s="5"/>
      <c r="H8" s="6"/>
      <c r="I8" s="6"/>
      <c r="J8" s="5"/>
      <c r="K8" s="5"/>
      <c r="L8" s="5"/>
      <c r="M8" s="5"/>
      <c r="N8" s="5"/>
    </row>
    <row r="9" s="1" customFormat="1" ht="18" customHeight="1" spans="1:14">
      <c r="A9" s="5"/>
      <c r="B9" s="5"/>
      <c r="C9" s="5" t="s">
        <v>137</v>
      </c>
      <c r="D9" s="5"/>
      <c r="E9" s="5"/>
      <c r="F9" s="5"/>
      <c r="G9" s="5"/>
      <c r="H9" s="6"/>
      <c r="I9" s="6"/>
      <c r="J9" s="5"/>
      <c r="K9" s="5"/>
      <c r="L9" s="5"/>
      <c r="M9" s="5"/>
      <c r="N9" s="5"/>
    </row>
    <row r="10" s="1" customFormat="1" ht="18" customHeight="1" spans="1:14">
      <c r="A10" s="5" t="s">
        <v>149</v>
      </c>
      <c r="B10" s="5" t="s">
        <v>28</v>
      </c>
      <c r="C10" s="5"/>
      <c r="D10" s="5"/>
      <c r="E10" s="5"/>
      <c r="F10" s="5"/>
      <c r="G10" s="5"/>
      <c r="H10" s="6" t="s">
        <v>150</v>
      </c>
      <c r="I10" s="6"/>
      <c r="J10" s="5"/>
      <c r="K10" s="5"/>
      <c r="L10" s="5"/>
      <c r="M10" s="5"/>
      <c r="N10" s="5"/>
    </row>
    <row r="11" s="1" customFormat="1" ht="61" customHeight="1" spans="1:14">
      <c r="A11" s="5"/>
      <c r="B11" s="5" t="s">
        <v>180</v>
      </c>
      <c r="C11" s="5"/>
      <c r="D11" s="5"/>
      <c r="E11" s="5"/>
      <c r="F11" s="5"/>
      <c r="G11" s="5"/>
      <c r="H11" s="11" t="s">
        <v>181</v>
      </c>
      <c r="I11" s="11"/>
      <c r="J11" s="38"/>
      <c r="K11" s="38"/>
      <c r="L11" s="38"/>
      <c r="M11" s="38"/>
      <c r="N11" s="38"/>
    </row>
    <row r="12" s="1" customFormat="1" ht="24.95" customHeight="1" spans="1:14">
      <c r="A12" s="12" t="s">
        <v>153</v>
      </c>
      <c r="B12" s="13" t="s">
        <v>37</v>
      </c>
      <c r="C12" s="13" t="s">
        <v>38</v>
      </c>
      <c r="D12" s="13" t="s">
        <v>39</v>
      </c>
      <c r="E12" s="13"/>
      <c r="F12" s="13"/>
      <c r="G12" s="13" t="s">
        <v>40</v>
      </c>
      <c r="H12" s="14" t="s">
        <v>41</v>
      </c>
      <c r="I12" s="14" t="s">
        <v>21</v>
      </c>
      <c r="J12" s="13"/>
      <c r="K12" s="13" t="s">
        <v>22</v>
      </c>
      <c r="L12" s="13"/>
      <c r="M12" s="13" t="s">
        <v>42</v>
      </c>
      <c r="N12" s="13"/>
    </row>
    <row r="13" ht="24.95" customHeight="1" spans="1:14">
      <c r="A13" s="12"/>
      <c r="B13" s="15" t="s">
        <v>154</v>
      </c>
      <c r="C13" s="13" t="s">
        <v>155</v>
      </c>
      <c r="D13" s="16" t="s">
        <v>156</v>
      </c>
      <c r="E13" s="16"/>
      <c r="F13" s="16"/>
      <c r="G13" s="34" t="s">
        <v>97</v>
      </c>
      <c r="H13" s="35" t="s">
        <v>182</v>
      </c>
      <c r="I13" s="14">
        <v>20</v>
      </c>
      <c r="J13" s="39"/>
      <c r="K13" s="14">
        <v>20</v>
      </c>
      <c r="L13" s="39"/>
      <c r="M13" s="14"/>
      <c r="N13" s="39"/>
    </row>
    <row r="14" ht="24.95" customHeight="1" spans="1:14">
      <c r="A14" s="12"/>
      <c r="B14" s="15" t="s">
        <v>157</v>
      </c>
      <c r="C14" s="15" t="s">
        <v>158</v>
      </c>
      <c r="D14" s="16" t="s">
        <v>183</v>
      </c>
      <c r="E14" s="16"/>
      <c r="F14" s="16"/>
      <c r="G14" s="34" t="s">
        <v>48</v>
      </c>
      <c r="H14" s="36">
        <v>0.8249</v>
      </c>
      <c r="I14" s="14">
        <v>3.37</v>
      </c>
      <c r="J14" s="39"/>
      <c r="K14" s="14">
        <f>I14</f>
        <v>3.37</v>
      </c>
      <c r="L14" s="14"/>
      <c r="M14" s="14"/>
      <c r="N14" s="39"/>
    </row>
    <row r="15" ht="67" customHeight="1" spans="1:14">
      <c r="A15" s="12"/>
      <c r="B15" s="19"/>
      <c r="C15" s="19"/>
      <c r="D15" s="16" t="s">
        <v>184</v>
      </c>
      <c r="E15" s="16"/>
      <c r="F15" s="16"/>
      <c r="G15" s="34" t="s">
        <v>185</v>
      </c>
      <c r="H15" s="14" t="s">
        <v>186</v>
      </c>
      <c r="I15" s="14">
        <v>3.33</v>
      </c>
      <c r="J15" s="39"/>
      <c r="K15" s="14">
        <v>1.11</v>
      </c>
      <c r="L15" s="14"/>
      <c r="M15" s="40" t="s">
        <v>187</v>
      </c>
      <c r="N15" s="40"/>
    </row>
    <row r="16" ht="25" customHeight="1" spans="1:14">
      <c r="A16" s="12"/>
      <c r="B16" s="19"/>
      <c r="C16" s="19"/>
      <c r="D16" s="16" t="s">
        <v>188</v>
      </c>
      <c r="E16" s="16"/>
      <c r="F16" s="16"/>
      <c r="G16" s="34" t="s">
        <v>189</v>
      </c>
      <c r="H16" s="18" t="s">
        <v>190</v>
      </c>
      <c r="I16" s="14">
        <v>3.33</v>
      </c>
      <c r="J16" s="39"/>
      <c r="K16" s="14">
        <v>3.33</v>
      </c>
      <c r="L16" s="39"/>
      <c r="M16" s="14"/>
      <c r="N16" s="14"/>
    </row>
    <row r="17" ht="25" customHeight="1" spans="1:14">
      <c r="A17" s="12"/>
      <c r="B17" s="19"/>
      <c r="C17" s="20"/>
      <c r="D17" s="16" t="s">
        <v>191</v>
      </c>
      <c r="E17" s="16"/>
      <c r="F17" s="16"/>
      <c r="G17" s="34" t="s">
        <v>78</v>
      </c>
      <c r="H17" s="18">
        <v>1</v>
      </c>
      <c r="I17" s="14">
        <v>3.33</v>
      </c>
      <c r="J17" s="39"/>
      <c r="K17" s="14">
        <v>3.33</v>
      </c>
      <c r="L17" s="39"/>
      <c r="M17" s="41"/>
      <c r="N17" s="41"/>
    </row>
    <row r="18" ht="25" customHeight="1" spans="1:14">
      <c r="A18" s="12"/>
      <c r="B18" s="19"/>
      <c r="C18" s="15" t="s">
        <v>161</v>
      </c>
      <c r="D18" s="16" t="s">
        <v>192</v>
      </c>
      <c r="E18" s="16"/>
      <c r="F18" s="16"/>
      <c r="G18" s="34" t="s">
        <v>78</v>
      </c>
      <c r="H18" s="18">
        <v>1</v>
      </c>
      <c r="I18" s="14">
        <v>3.33</v>
      </c>
      <c r="J18" s="39"/>
      <c r="K18" s="14">
        <v>3.33</v>
      </c>
      <c r="L18" s="39"/>
      <c r="M18" s="42"/>
      <c r="N18" s="43"/>
    </row>
    <row r="19" ht="25" customHeight="1" spans="1:14">
      <c r="A19" s="12"/>
      <c r="B19" s="19"/>
      <c r="C19" s="19"/>
      <c r="D19" s="16" t="s">
        <v>193</v>
      </c>
      <c r="E19" s="16"/>
      <c r="F19" s="16"/>
      <c r="G19" s="34" t="s">
        <v>85</v>
      </c>
      <c r="H19" s="36">
        <v>0.8716</v>
      </c>
      <c r="I19" s="14">
        <v>3.33</v>
      </c>
      <c r="J19" s="39"/>
      <c r="K19" s="14">
        <v>3.33</v>
      </c>
      <c r="L19" s="39"/>
      <c r="M19" s="43"/>
      <c r="N19" s="43"/>
    </row>
    <row r="20" ht="25" customHeight="1" spans="1:14">
      <c r="A20" s="12"/>
      <c r="B20" s="19"/>
      <c r="C20" s="19"/>
      <c r="D20" s="16" t="s">
        <v>194</v>
      </c>
      <c r="E20" s="16"/>
      <c r="F20" s="16"/>
      <c r="G20" s="34" t="s">
        <v>78</v>
      </c>
      <c r="H20" s="18">
        <v>1</v>
      </c>
      <c r="I20" s="14">
        <v>3.33</v>
      </c>
      <c r="J20" s="39"/>
      <c r="K20" s="14">
        <v>3.33</v>
      </c>
      <c r="L20" s="39"/>
      <c r="M20" s="43"/>
      <c r="N20" s="43"/>
    </row>
    <row r="21" ht="25" customHeight="1" spans="1:14">
      <c r="A21" s="12"/>
      <c r="B21" s="19"/>
      <c r="C21" s="19"/>
      <c r="D21" s="16" t="s">
        <v>195</v>
      </c>
      <c r="E21" s="16"/>
      <c r="F21" s="16"/>
      <c r="G21" s="34" t="s">
        <v>78</v>
      </c>
      <c r="H21" s="18">
        <v>1</v>
      </c>
      <c r="I21" s="14">
        <v>3.33</v>
      </c>
      <c r="J21" s="39"/>
      <c r="K21" s="14">
        <v>3.33</v>
      </c>
      <c r="L21" s="39"/>
      <c r="M21" s="43"/>
      <c r="N21" s="43"/>
    </row>
    <row r="22" ht="25" customHeight="1" spans="1:14">
      <c r="A22" s="12"/>
      <c r="B22" s="19"/>
      <c r="C22" s="15" t="s">
        <v>164</v>
      </c>
      <c r="D22" s="16" t="s">
        <v>196</v>
      </c>
      <c r="E22" s="16"/>
      <c r="F22" s="16"/>
      <c r="G22" s="34" t="s">
        <v>93</v>
      </c>
      <c r="H22" s="35" t="s">
        <v>182</v>
      </c>
      <c r="I22" s="14">
        <v>3.33</v>
      </c>
      <c r="J22" s="39"/>
      <c r="K22" s="14">
        <v>3.33</v>
      </c>
      <c r="L22" s="39"/>
      <c r="M22" s="42"/>
      <c r="N22" s="43"/>
    </row>
    <row r="23" ht="25" customHeight="1" spans="1:14">
      <c r="A23" s="12"/>
      <c r="B23" s="19"/>
      <c r="C23" s="19"/>
      <c r="D23" s="16" t="s">
        <v>197</v>
      </c>
      <c r="E23" s="16"/>
      <c r="F23" s="16"/>
      <c r="G23" s="35" t="s">
        <v>48</v>
      </c>
      <c r="H23" s="36">
        <v>0.9979</v>
      </c>
      <c r="I23" s="14">
        <v>3.33</v>
      </c>
      <c r="J23" s="39"/>
      <c r="K23" s="14">
        <v>3.33</v>
      </c>
      <c r="L23" s="39"/>
      <c r="M23" s="41"/>
      <c r="N23" s="41"/>
    </row>
    <row r="24" ht="25" customHeight="1" spans="1:14">
      <c r="A24" s="12"/>
      <c r="B24" s="19"/>
      <c r="C24" s="19"/>
      <c r="D24" s="16" t="s">
        <v>198</v>
      </c>
      <c r="E24" s="16"/>
      <c r="F24" s="16"/>
      <c r="G24" s="34" t="s">
        <v>93</v>
      </c>
      <c r="H24" s="35" t="s">
        <v>182</v>
      </c>
      <c r="I24" s="14">
        <v>3.33</v>
      </c>
      <c r="J24" s="39"/>
      <c r="K24" s="14">
        <v>3.33</v>
      </c>
      <c r="L24" s="39"/>
      <c r="M24" s="41"/>
      <c r="N24" s="41"/>
    </row>
    <row r="25" ht="25" customHeight="1" spans="1:14">
      <c r="A25" s="12"/>
      <c r="B25" s="20"/>
      <c r="C25" s="20"/>
      <c r="D25" s="16" t="s">
        <v>199</v>
      </c>
      <c r="E25" s="16"/>
      <c r="F25" s="16"/>
      <c r="G25" s="34" t="s">
        <v>93</v>
      </c>
      <c r="H25" s="35" t="s">
        <v>182</v>
      </c>
      <c r="I25" s="14">
        <v>3.33</v>
      </c>
      <c r="J25" s="39"/>
      <c r="K25" s="14">
        <v>3.33</v>
      </c>
      <c r="L25" s="39"/>
      <c r="M25" s="41"/>
      <c r="N25" s="41"/>
    </row>
    <row r="26" ht="25" customHeight="1" spans="1:14">
      <c r="A26" s="12"/>
      <c r="B26" s="15" t="s">
        <v>166</v>
      </c>
      <c r="C26" s="13" t="s">
        <v>200</v>
      </c>
      <c r="D26" s="16" t="s">
        <v>201</v>
      </c>
      <c r="E26" s="16"/>
      <c r="F26" s="16"/>
      <c r="G26" s="34" t="s">
        <v>202</v>
      </c>
      <c r="H26" s="18">
        <v>1</v>
      </c>
      <c r="I26" s="41">
        <v>5</v>
      </c>
      <c r="J26" s="41"/>
      <c r="K26" s="41">
        <v>5</v>
      </c>
      <c r="L26" s="41"/>
      <c r="M26" s="41"/>
      <c r="N26" s="41"/>
    </row>
    <row r="27" ht="25" customHeight="1" spans="1:14">
      <c r="A27" s="12"/>
      <c r="B27" s="19"/>
      <c r="C27" s="13" t="s">
        <v>167</v>
      </c>
      <c r="D27" s="16" t="s">
        <v>203</v>
      </c>
      <c r="E27" s="16"/>
      <c r="F27" s="16"/>
      <c r="G27" s="34" t="s">
        <v>204</v>
      </c>
      <c r="H27" s="18">
        <v>1</v>
      </c>
      <c r="I27" s="41">
        <v>5</v>
      </c>
      <c r="J27" s="41"/>
      <c r="K27" s="41">
        <v>5</v>
      </c>
      <c r="L27" s="41"/>
      <c r="M27" s="14"/>
      <c r="N27" s="14"/>
    </row>
    <row r="28" ht="25" customHeight="1" spans="1:14">
      <c r="A28" s="12"/>
      <c r="B28" s="19"/>
      <c r="C28" s="13"/>
      <c r="D28" s="16" t="s">
        <v>205</v>
      </c>
      <c r="E28" s="16"/>
      <c r="F28" s="16"/>
      <c r="G28" s="34" t="s">
        <v>171</v>
      </c>
      <c r="H28" s="18">
        <v>1</v>
      </c>
      <c r="I28" s="41">
        <v>5</v>
      </c>
      <c r="J28" s="41"/>
      <c r="K28" s="41">
        <v>5</v>
      </c>
      <c r="L28" s="41"/>
      <c r="M28" s="14"/>
      <c r="N28" s="14"/>
    </row>
    <row r="29" ht="25" customHeight="1" spans="1:14">
      <c r="A29" s="12"/>
      <c r="B29" s="19"/>
      <c r="C29" s="13" t="s">
        <v>206</v>
      </c>
      <c r="D29" s="16" t="s">
        <v>207</v>
      </c>
      <c r="E29" s="16"/>
      <c r="F29" s="16"/>
      <c r="G29" s="34" t="s">
        <v>208</v>
      </c>
      <c r="H29" s="18">
        <v>1</v>
      </c>
      <c r="I29" s="14">
        <v>5</v>
      </c>
      <c r="J29" s="14"/>
      <c r="K29" s="14">
        <v>5</v>
      </c>
      <c r="L29" s="14"/>
      <c r="M29" s="14"/>
      <c r="N29" s="14"/>
    </row>
    <row r="30" ht="25" customHeight="1" spans="1:14">
      <c r="A30" s="12"/>
      <c r="B30" s="13" t="s">
        <v>172</v>
      </c>
      <c r="C30" s="13" t="s">
        <v>173</v>
      </c>
      <c r="D30" s="16" t="s">
        <v>174</v>
      </c>
      <c r="E30" s="16"/>
      <c r="F30" s="16"/>
      <c r="G30" s="34" t="s">
        <v>46</v>
      </c>
      <c r="H30" s="18">
        <v>0.9</v>
      </c>
      <c r="I30" s="14">
        <v>5</v>
      </c>
      <c r="J30" s="39"/>
      <c r="K30" s="14">
        <v>5</v>
      </c>
      <c r="L30" s="39"/>
      <c r="M30" s="14"/>
      <c r="N30" s="14"/>
    </row>
    <row r="31" ht="25" customHeight="1" spans="1:14">
      <c r="A31" s="12"/>
      <c r="B31" s="13"/>
      <c r="C31" s="13"/>
      <c r="D31" s="16" t="s">
        <v>209</v>
      </c>
      <c r="E31" s="16"/>
      <c r="F31" s="16"/>
      <c r="G31" s="34" t="s">
        <v>46</v>
      </c>
      <c r="H31" s="18">
        <v>0.9</v>
      </c>
      <c r="I31" s="14">
        <v>5</v>
      </c>
      <c r="J31" s="39"/>
      <c r="K31" s="14">
        <v>5</v>
      </c>
      <c r="L31" s="39"/>
      <c r="M31" s="14"/>
      <c r="N31" s="14"/>
    </row>
    <row r="32" ht="25" customHeight="1" spans="1:14">
      <c r="A32" s="21" t="s">
        <v>176</v>
      </c>
      <c r="B32" s="21"/>
      <c r="C32" s="21"/>
      <c r="D32" s="21"/>
      <c r="E32" s="21"/>
      <c r="F32" s="21"/>
      <c r="G32" s="21"/>
      <c r="H32" s="22"/>
      <c r="I32" s="22">
        <f>SUM(I13:J31)+J6</f>
        <v>100</v>
      </c>
      <c r="J32" s="21"/>
      <c r="K32" s="44">
        <f>SUM(K13:L31)+N6</f>
        <v>97.1973324274301</v>
      </c>
      <c r="L32" s="30"/>
      <c r="M32" s="31"/>
      <c r="N32" s="31"/>
    </row>
    <row r="33" ht="25" customHeight="1" spans="1:14">
      <c r="A33" s="23" t="s">
        <v>177</v>
      </c>
      <c r="B33" s="24" t="s">
        <v>178</v>
      </c>
      <c r="C33" s="25"/>
      <c r="D33" s="25"/>
      <c r="E33" s="25"/>
      <c r="F33" s="25"/>
      <c r="G33" s="25"/>
      <c r="H33" s="26"/>
      <c r="I33" s="26"/>
      <c r="J33" s="25"/>
      <c r="K33" s="25"/>
      <c r="L33" s="25"/>
      <c r="M33" s="25"/>
      <c r="N33" s="32"/>
    </row>
    <row r="34" ht="25" customHeight="1"/>
  </sheetData>
  <mergeCells count="13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10:A11"/>
    <mergeCell ref="A12:A31"/>
    <mergeCell ref="B14:B25"/>
    <mergeCell ref="B26:B29"/>
    <mergeCell ref="B30:B31"/>
    <mergeCell ref="C14:C17"/>
    <mergeCell ref="C18:C21"/>
    <mergeCell ref="C22:C25"/>
    <mergeCell ref="C27:C28"/>
    <mergeCell ref="C30:C31"/>
    <mergeCell ref="E4:E5"/>
    <mergeCell ref="N4:N5"/>
    <mergeCell ref="A4:B9"/>
    <mergeCell ref="C4:D5"/>
    <mergeCell ref="F4:G5"/>
    <mergeCell ref="H4:I5"/>
    <mergeCell ref="J4:K5"/>
    <mergeCell ref="L4:M5"/>
  </mergeCells>
  <printOptions horizontalCentered="1"/>
  <pageMargins left="0.357638888888889" right="0.357638888888889" top="0.802777777777778" bottom="0.60625" header="0.5" footer="0.5"/>
  <pageSetup paperSize="9" scale="81"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tabSelected="1" zoomScale="67" zoomScaleNormal="67" workbookViewId="0">
      <selection activeCell="Q9" sqref="Q9"/>
    </sheetView>
  </sheetViews>
  <sheetFormatPr defaultColWidth="9" defaultRowHeight="13.5"/>
  <cols>
    <col min="1" max="1" width="5.25" customWidth="1"/>
    <col min="3" max="3" width="14.6583333333333" customWidth="1"/>
    <col min="5" max="5" width="12.3666666666667" customWidth="1"/>
    <col min="6" max="6" width="4.06666666666667" customWidth="1"/>
    <col min="7" max="7" width="10.8666666666667" customWidth="1"/>
    <col min="8" max="8" width="10.1333333333333" style="2" customWidth="1"/>
    <col min="9" max="9" width="6.86666666666667" customWidth="1"/>
    <col min="10" max="10" width="0.866666666666667" customWidth="1"/>
    <col min="11" max="11" width="8" customWidth="1"/>
    <col min="12" max="12" width="1" customWidth="1"/>
    <col min="13" max="13" width="6.86666666666667" customWidth="1"/>
    <col min="14" max="14" width="11.675" customWidth="1"/>
  </cols>
  <sheetData>
    <row r="1" ht="42" customHeight="1" spans="1:14">
      <c r="A1" s="3" t="s">
        <v>139</v>
      </c>
      <c r="B1" s="3"/>
      <c r="C1" s="3"/>
      <c r="D1" s="3"/>
      <c r="E1" s="3"/>
      <c r="F1" s="3"/>
      <c r="G1" s="3"/>
      <c r="H1" s="4"/>
      <c r="I1" s="3"/>
      <c r="J1" s="3"/>
      <c r="K1" s="3"/>
      <c r="L1" s="3"/>
      <c r="M1" s="3"/>
      <c r="N1" s="3"/>
    </row>
    <row r="2" s="1" customFormat="1" ht="25" customHeight="1" spans="1:14">
      <c r="A2" s="5" t="s">
        <v>127</v>
      </c>
      <c r="B2" s="5"/>
      <c r="C2" s="5" t="s">
        <v>210</v>
      </c>
      <c r="D2" s="5"/>
      <c r="E2" s="5"/>
      <c r="F2" s="5"/>
      <c r="G2" s="5"/>
      <c r="H2" s="6"/>
      <c r="I2" s="5"/>
      <c r="J2" s="5"/>
      <c r="K2" s="5"/>
      <c r="L2" s="5"/>
      <c r="M2" s="5"/>
      <c r="N2" s="5"/>
    </row>
    <row r="3" s="1" customFormat="1" ht="25" customHeight="1" spans="1:14">
      <c r="A3" s="5" t="s">
        <v>128</v>
      </c>
      <c r="B3" s="5"/>
      <c r="C3" s="5" t="s">
        <v>141</v>
      </c>
      <c r="D3" s="5"/>
      <c r="E3" s="5"/>
      <c r="F3" s="5"/>
      <c r="G3" s="5"/>
      <c r="H3" s="6" t="s">
        <v>142</v>
      </c>
      <c r="I3" s="5"/>
      <c r="J3" s="5" t="s">
        <v>15</v>
      </c>
      <c r="K3" s="5"/>
      <c r="L3" s="5"/>
      <c r="M3" s="5"/>
      <c r="N3" s="5"/>
    </row>
    <row r="4" s="1" customFormat="1" ht="25" customHeight="1" spans="1:14">
      <c r="A4" s="5" t="s">
        <v>129</v>
      </c>
      <c r="B4" s="5"/>
      <c r="C4" s="5"/>
      <c r="D4" s="5"/>
      <c r="E4" s="5" t="s">
        <v>17</v>
      </c>
      <c r="F4" s="5" t="s">
        <v>143</v>
      </c>
      <c r="G4" s="5"/>
      <c r="H4" s="6" t="s">
        <v>144</v>
      </c>
      <c r="I4" s="5"/>
      <c r="J4" s="5" t="s">
        <v>21</v>
      </c>
      <c r="K4" s="5"/>
      <c r="L4" s="5" t="s">
        <v>145</v>
      </c>
      <c r="M4" s="5"/>
      <c r="N4" s="5" t="s">
        <v>22</v>
      </c>
    </row>
    <row r="5" s="1" customFormat="1" ht="25" customHeight="1" spans="1:14">
      <c r="A5" s="5"/>
      <c r="B5" s="5"/>
      <c r="C5" s="5"/>
      <c r="D5" s="5"/>
      <c r="E5" s="5"/>
      <c r="F5" s="5"/>
      <c r="G5" s="5"/>
      <c r="H5" s="6"/>
      <c r="I5" s="5"/>
      <c r="J5" s="5"/>
      <c r="K5" s="5"/>
      <c r="L5" s="5"/>
      <c r="M5" s="5"/>
      <c r="N5" s="5"/>
    </row>
    <row r="6" s="1" customFormat="1" ht="25" customHeight="1" spans="1:14">
      <c r="A6" s="5"/>
      <c r="B6" s="5"/>
      <c r="C6" s="7" t="s">
        <v>146</v>
      </c>
      <c r="D6" s="7"/>
      <c r="E6" s="8">
        <f>E7+E8</f>
        <v>89</v>
      </c>
      <c r="F6" s="9">
        <f>F7+F8</f>
        <v>178</v>
      </c>
      <c r="G6" s="9"/>
      <c r="H6" s="9">
        <f>H7+H8</f>
        <v>123.92</v>
      </c>
      <c r="I6" s="27"/>
      <c r="J6" s="6">
        <v>10</v>
      </c>
      <c r="K6" s="6"/>
      <c r="L6" s="28">
        <f>H6/F6</f>
        <v>0.696179775280899</v>
      </c>
      <c r="M6" s="28"/>
      <c r="N6" s="10">
        <f>J6*L6</f>
        <v>6.96179775280899</v>
      </c>
    </row>
    <row r="7" s="1" customFormat="1" ht="25" customHeight="1" spans="1:14">
      <c r="A7" s="5"/>
      <c r="B7" s="5"/>
      <c r="C7" s="5" t="s">
        <v>147</v>
      </c>
      <c r="D7" s="5"/>
      <c r="E7" s="8">
        <v>89</v>
      </c>
      <c r="F7" s="9">
        <v>178</v>
      </c>
      <c r="G7" s="9"/>
      <c r="H7" s="9">
        <v>123.92</v>
      </c>
      <c r="I7" s="27"/>
      <c r="J7" s="6" t="s">
        <v>25</v>
      </c>
      <c r="K7" s="6"/>
      <c r="L7" s="29"/>
      <c r="M7" s="29"/>
      <c r="N7" s="6" t="s">
        <v>25</v>
      </c>
    </row>
    <row r="8" s="1" customFormat="1" ht="25" customHeight="1" spans="1:14">
      <c r="A8" s="5"/>
      <c r="B8" s="5"/>
      <c r="C8" s="5" t="s">
        <v>148</v>
      </c>
      <c r="D8" s="5"/>
      <c r="E8" s="8"/>
      <c r="F8" s="10"/>
      <c r="G8" s="10"/>
      <c r="H8" s="6"/>
      <c r="I8" s="6"/>
      <c r="J8" s="6"/>
      <c r="K8" s="6"/>
      <c r="L8" s="28"/>
      <c r="M8" s="28"/>
      <c r="N8" s="6"/>
    </row>
    <row r="9" s="1" customFormat="1" ht="25" customHeight="1" spans="1:14">
      <c r="A9" s="5"/>
      <c r="B9" s="5"/>
      <c r="C9" s="5" t="s">
        <v>137</v>
      </c>
      <c r="D9" s="5"/>
      <c r="E9" s="5"/>
      <c r="F9" s="6"/>
      <c r="G9" s="6"/>
      <c r="H9" s="6"/>
      <c r="I9" s="6"/>
      <c r="J9" s="6"/>
      <c r="K9" s="6"/>
      <c r="L9" s="6"/>
      <c r="M9" s="6"/>
      <c r="N9" s="6"/>
    </row>
    <row r="10" s="1" customFormat="1" ht="25" customHeight="1" spans="1:14">
      <c r="A10" s="5" t="s">
        <v>149</v>
      </c>
      <c r="B10" s="5" t="s">
        <v>28</v>
      </c>
      <c r="C10" s="5"/>
      <c r="D10" s="5"/>
      <c r="E10" s="5"/>
      <c r="F10" s="5"/>
      <c r="G10" s="5"/>
      <c r="H10" s="6" t="s">
        <v>150</v>
      </c>
      <c r="I10" s="5"/>
      <c r="J10" s="5"/>
      <c r="K10" s="5"/>
      <c r="L10" s="5"/>
      <c r="M10" s="5"/>
      <c r="N10" s="5"/>
    </row>
    <row r="11" s="1" customFormat="1" ht="61" customHeight="1" spans="1:14">
      <c r="A11" s="5"/>
      <c r="B11" s="11" t="s">
        <v>211</v>
      </c>
      <c r="C11" s="11"/>
      <c r="D11" s="11"/>
      <c r="E11" s="11"/>
      <c r="F11" s="11"/>
      <c r="G11" s="11"/>
      <c r="H11" s="11" t="s">
        <v>212</v>
      </c>
      <c r="I11" s="11"/>
      <c r="J11" s="11"/>
      <c r="K11" s="11"/>
      <c r="L11" s="11"/>
      <c r="M11" s="11"/>
      <c r="N11" s="11"/>
    </row>
    <row r="12" ht="24.95" customHeight="1" spans="1:14">
      <c r="A12" s="12" t="s">
        <v>153</v>
      </c>
      <c r="B12" s="13" t="s">
        <v>37</v>
      </c>
      <c r="C12" s="13" t="s">
        <v>38</v>
      </c>
      <c r="D12" s="13" t="s">
        <v>39</v>
      </c>
      <c r="E12" s="13"/>
      <c r="F12" s="13"/>
      <c r="G12" s="13" t="s">
        <v>40</v>
      </c>
      <c r="H12" s="14" t="s">
        <v>41</v>
      </c>
      <c r="I12" s="13" t="s">
        <v>21</v>
      </c>
      <c r="J12" s="13"/>
      <c r="K12" s="13" t="s">
        <v>22</v>
      </c>
      <c r="L12" s="13"/>
      <c r="M12" s="13" t="s">
        <v>42</v>
      </c>
      <c r="N12" s="13"/>
    </row>
    <row r="13" ht="24.95" customHeight="1" spans="1:14">
      <c r="A13" s="12"/>
      <c r="B13" s="15" t="s">
        <v>154</v>
      </c>
      <c r="C13" s="13" t="s">
        <v>155</v>
      </c>
      <c r="D13" s="16" t="s">
        <v>213</v>
      </c>
      <c r="E13" s="16"/>
      <c r="F13" s="16"/>
      <c r="G13" s="17" t="s">
        <v>97</v>
      </c>
      <c r="H13" s="18">
        <v>1</v>
      </c>
      <c r="I13" s="17">
        <v>20</v>
      </c>
      <c r="J13" s="17"/>
      <c r="K13" s="13">
        <v>20</v>
      </c>
      <c r="L13" s="13"/>
      <c r="M13" s="13"/>
      <c r="N13" s="13"/>
    </row>
    <row r="14" ht="24.95" customHeight="1" spans="1:14">
      <c r="A14" s="12"/>
      <c r="B14" s="15" t="s">
        <v>157</v>
      </c>
      <c r="C14" s="15" t="s">
        <v>158</v>
      </c>
      <c r="D14" s="16" t="s">
        <v>214</v>
      </c>
      <c r="E14" s="16"/>
      <c r="F14" s="16"/>
      <c r="G14" s="17" t="s">
        <v>215</v>
      </c>
      <c r="H14" s="14" t="s">
        <v>216</v>
      </c>
      <c r="I14" s="13">
        <v>5</v>
      </c>
      <c r="J14" s="13"/>
      <c r="K14" s="13">
        <f>I14</f>
        <v>5</v>
      </c>
      <c r="L14" s="13"/>
      <c r="M14" s="13"/>
      <c r="N14" s="13"/>
    </row>
    <row r="15" ht="24.95" customHeight="1" spans="1:14">
      <c r="A15" s="12"/>
      <c r="B15" s="19"/>
      <c r="C15" s="19"/>
      <c r="D15" s="16" t="s">
        <v>217</v>
      </c>
      <c r="E15" s="16"/>
      <c r="F15" s="16"/>
      <c r="G15" s="17" t="s">
        <v>78</v>
      </c>
      <c r="H15" s="18">
        <v>1</v>
      </c>
      <c r="I15" s="13">
        <v>5</v>
      </c>
      <c r="J15" s="13"/>
      <c r="K15" s="13">
        <f t="shared" ref="K15:K24" si="0">I15</f>
        <v>5</v>
      </c>
      <c r="L15" s="13"/>
      <c r="M15" s="13"/>
      <c r="N15" s="13"/>
    </row>
    <row r="16" ht="24.95" customHeight="1" spans="1:14">
      <c r="A16" s="12"/>
      <c r="B16" s="19"/>
      <c r="C16" s="19"/>
      <c r="D16" s="16" t="s">
        <v>218</v>
      </c>
      <c r="E16" s="16"/>
      <c r="F16" s="16"/>
      <c r="G16" s="17" t="s">
        <v>78</v>
      </c>
      <c r="H16" s="18">
        <v>1</v>
      </c>
      <c r="I16" s="13">
        <v>5</v>
      </c>
      <c r="J16" s="13"/>
      <c r="K16" s="13">
        <f t="shared" si="0"/>
        <v>5</v>
      </c>
      <c r="L16" s="13"/>
      <c r="M16" s="13"/>
      <c r="N16" s="13"/>
    </row>
    <row r="17" ht="24.95" customHeight="1" spans="1:14">
      <c r="A17" s="12"/>
      <c r="B17" s="19"/>
      <c r="C17" s="15" t="s">
        <v>161</v>
      </c>
      <c r="D17" s="16" t="s">
        <v>219</v>
      </c>
      <c r="E17" s="16"/>
      <c r="F17" s="16"/>
      <c r="G17" s="17" t="s">
        <v>78</v>
      </c>
      <c r="H17" s="18">
        <v>1</v>
      </c>
      <c r="I17" s="13">
        <v>5</v>
      </c>
      <c r="J17" s="13"/>
      <c r="K17" s="13">
        <f t="shared" si="0"/>
        <v>5</v>
      </c>
      <c r="L17" s="13"/>
      <c r="M17" s="17"/>
      <c r="N17" s="17"/>
    </row>
    <row r="18" ht="24.95" customHeight="1" spans="1:14">
      <c r="A18" s="12"/>
      <c r="B18" s="19"/>
      <c r="C18" s="19"/>
      <c r="D18" s="16" t="s">
        <v>220</v>
      </c>
      <c r="E18" s="16"/>
      <c r="F18" s="16"/>
      <c r="G18" s="17" t="s">
        <v>221</v>
      </c>
      <c r="H18" s="18">
        <v>1</v>
      </c>
      <c r="I18" s="13">
        <v>5</v>
      </c>
      <c r="J18" s="13"/>
      <c r="K18" s="13">
        <f t="shared" si="0"/>
        <v>5</v>
      </c>
      <c r="L18" s="13"/>
      <c r="M18" s="17"/>
      <c r="N18" s="17"/>
    </row>
    <row r="19" ht="24.95" customHeight="1" spans="1:14">
      <c r="A19" s="12"/>
      <c r="B19" s="19"/>
      <c r="C19" s="19"/>
      <c r="D19" s="16" t="s">
        <v>222</v>
      </c>
      <c r="E19" s="16"/>
      <c r="F19" s="16"/>
      <c r="G19" s="17" t="s">
        <v>78</v>
      </c>
      <c r="H19" s="18">
        <v>1</v>
      </c>
      <c r="I19" s="13">
        <v>5</v>
      </c>
      <c r="J19" s="13"/>
      <c r="K19" s="13">
        <f t="shared" si="0"/>
        <v>5</v>
      </c>
      <c r="L19" s="13"/>
      <c r="M19" s="17"/>
      <c r="N19" s="17"/>
    </row>
    <row r="20" ht="24.95" customHeight="1" spans="1:14">
      <c r="A20" s="12"/>
      <c r="B20" s="19"/>
      <c r="C20" s="15" t="s">
        <v>164</v>
      </c>
      <c r="D20" s="16" t="s">
        <v>223</v>
      </c>
      <c r="E20" s="16"/>
      <c r="F20" s="16"/>
      <c r="G20" s="17" t="s">
        <v>93</v>
      </c>
      <c r="H20" s="18">
        <v>1</v>
      </c>
      <c r="I20" s="13">
        <v>5</v>
      </c>
      <c r="J20" s="13"/>
      <c r="K20" s="13">
        <f t="shared" si="0"/>
        <v>5</v>
      </c>
      <c r="L20" s="13"/>
      <c r="M20" s="17"/>
      <c r="N20" s="17"/>
    </row>
    <row r="21" ht="24.95" customHeight="1" spans="1:14">
      <c r="A21" s="12"/>
      <c r="B21" s="20"/>
      <c r="C21" s="19"/>
      <c r="D21" s="16" t="s">
        <v>224</v>
      </c>
      <c r="E21" s="16"/>
      <c r="F21" s="16"/>
      <c r="G21" s="17" t="s">
        <v>93</v>
      </c>
      <c r="H21" s="18">
        <v>1</v>
      </c>
      <c r="I21" s="13">
        <v>5</v>
      </c>
      <c r="J21" s="13"/>
      <c r="K21" s="13">
        <f t="shared" si="0"/>
        <v>5</v>
      </c>
      <c r="L21" s="13"/>
      <c r="M21" s="17"/>
      <c r="N21" s="17"/>
    </row>
    <row r="22" ht="24.95" customHeight="1" spans="1:14">
      <c r="A22" s="12"/>
      <c r="B22" s="13" t="s">
        <v>166</v>
      </c>
      <c r="C22" s="13" t="s">
        <v>167</v>
      </c>
      <c r="D22" s="16" t="s">
        <v>225</v>
      </c>
      <c r="E22" s="16"/>
      <c r="F22" s="16"/>
      <c r="G22" s="17" t="s">
        <v>78</v>
      </c>
      <c r="H22" s="18">
        <v>1</v>
      </c>
      <c r="I22" s="17">
        <v>20</v>
      </c>
      <c r="J22" s="17"/>
      <c r="K22" s="13">
        <f t="shared" si="0"/>
        <v>20</v>
      </c>
      <c r="L22" s="13"/>
      <c r="M22" s="13"/>
      <c r="N22" s="13"/>
    </row>
    <row r="23" ht="24.95" customHeight="1" spans="1:14">
      <c r="A23" s="12"/>
      <c r="B23" s="13" t="s">
        <v>172</v>
      </c>
      <c r="C23" s="13" t="s">
        <v>173</v>
      </c>
      <c r="D23" s="16" t="s">
        <v>226</v>
      </c>
      <c r="E23" s="16"/>
      <c r="F23" s="16"/>
      <c r="G23" s="13" t="s">
        <v>46</v>
      </c>
      <c r="H23" s="18">
        <v>0.9</v>
      </c>
      <c r="I23" s="13">
        <v>10</v>
      </c>
      <c r="J23" s="13"/>
      <c r="K23" s="13">
        <f t="shared" si="0"/>
        <v>10</v>
      </c>
      <c r="L23" s="13"/>
      <c r="M23" s="13"/>
      <c r="N23" s="13"/>
    </row>
    <row r="24" ht="24.95" customHeight="1" spans="1:14">
      <c r="A24" s="21" t="s">
        <v>176</v>
      </c>
      <c r="B24" s="21"/>
      <c r="C24" s="21"/>
      <c r="D24" s="21"/>
      <c r="E24" s="21"/>
      <c r="F24" s="21"/>
      <c r="G24" s="21"/>
      <c r="H24" s="22"/>
      <c r="I24" s="21">
        <f>J6+SUM(I14:J23)</f>
        <v>80</v>
      </c>
      <c r="J24" s="21"/>
      <c r="K24" s="30">
        <f>N6+SUM(K13:L23)</f>
        <v>96.961797752809</v>
      </c>
      <c r="L24" s="30"/>
      <c r="M24" s="31"/>
      <c r="N24" s="31"/>
    </row>
    <row r="25" ht="24.95" customHeight="1" spans="1:14">
      <c r="A25" s="23" t="s">
        <v>177</v>
      </c>
      <c r="B25" s="24" t="s">
        <v>178</v>
      </c>
      <c r="C25" s="25"/>
      <c r="D25" s="25"/>
      <c r="E25" s="25"/>
      <c r="F25" s="25"/>
      <c r="G25" s="25"/>
      <c r="H25" s="26"/>
      <c r="I25" s="25"/>
      <c r="J25" s="25"/>
      <c r="K25" s="25"/>
      <c r="L25" s="25"/>
      <c r="M25" s="25"/>
      <c r="N25" s="32"/>
    </row>
    <row r="26" customFormat="1" ht="15.95" customHeight="1" spans="8:8">
      <c r="H26" s="2"/>
    </row>
  </sheetData>
  <mergeCells count="9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10:A11"/>
    <mergeCell ref="A12:A23"/>
    <mergeCell ref="B14:B21"/>
    <mergeCell ref="C14:C16"/>
    <mergeCell ref="C17:C19"/>
    <mergeCell ref="C20:C21"/>
    <mergeCell ref="E4:E5"/>
    <mergeCell ref="N4:N5"/>
    <mergeCell ref="A4:B9"/>
    <mergeCell ref="C4:D5"/>
    <mergeCell ref="F4:G5"/>
    <mergeCell ref="H4:I5"/>
    <mergeCell ref="J4:K5"/>
    <mergeCell ref="L4:M5"/>
  </mergeCells>
  <printOptions horizontalCentered="1"/>
  <pageMargins left="0.357638888888889" right="0.357638888888889" top="0.802777777777778" bottom="0.60625" header="0.5" footer="0.5"/>
  <pageSetup paperSize="9" scale="8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办公用房租赁费</vt:lpstr>
      <vt:lpstr>业务费</vt:lpstr>
      <vt:lpstr>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娇恩</cp:lastModifiedBy>
  <dcterms:created xsi:type="dcterms:W3CDTF">2018-12-06T00:45:00Z</dcterms:created>
  <cp:lastPrinted>2020-03-13T02:25:00Z</cp:lastPrinted>
  <dcterms:modified xsi:type="dcterms:W3CDTF">2024-08-13T02:12:07Z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554A58F3412E4607B9FEED31FC2583A5_13</vt:lpwstr>
  </property>
</Properties>
</file>