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firstSheet="1" activeTab="3"/>
  </bookViews>
  <sheets>
    <sheet name="封面" sheetId="3" r:id="rId1"/>
    <sheet name="目录" sheetId="4" r:id="rId2"/>
    <sheet name="省级部门（单位）整体支出绩效自评表" sheetId="11" r:id="rId3"/>
    <sheet name="部门预算项目支出绩效自评结果汇总表" sheetId="6" r:id="rId4"/>
    <sheet name="1.第一批“全省法院维修改造”项目" sheetId="1" r:id="rId5"/>
    <sheet name="2.国家赔偿金" sheetId="2" r:id="rId6"/>
    <sheet name="3.全省法院业务费" sheetId="8" r:id="rId7"/>
  </sheets>
  <calcPr calcId="144525"/>
</workbook>
</file>

<file path=xl/sharedStrings.xml><?xml version="1.0" encoding="utf-8"?>
<sst xmlns="http://schemas.openxmlformats.org/spreadsheetml/2006/main" count="947" uniqueCount="265">
  <si>
    <t>附件1</t>
  </si>
  <si>
    <r>
      <rPr>
        <b/>
        <sz val="36"/>
        <color rgb="FF000000"/>
        <rFont val="宋体"/>
        <charset val="134"/>
      </rPr>
      <t>2024年度省级预算执行情况绩效自评报表</t>
    </r>
    <r>
      <rPr>
        <b/>
        <sz val="28"/>
        <color rgb="FF000000"/>
        <rFont val="DengXian"/>
        <charset val="134"/>
      </rPr>
      <t xml:space="preserve">
</t>
    </r>
  </si>
  <si>
    <t xml:space="preserve">                                 编报部门（单位公章）：甘肃省陇南市中级人民法院</t>
  </si>
  <si>
    <t xml:space="preserve">                                 编报日期：二〇二五年三月</t>
  </si>
  <si>
    <t xml:space="preserve">                                 联系人及电话：       </t>
  </si>
  <si>
    <t>2024年度省级预算执行情况绩效自评报表目录</t>
  </si>
  <si>
    <t>一、部门自评报告</t>
  </si>
  <si>
    <t>二、部门整体支出自评表</t>
  </si>
  <si>
    <t>三、部门预算项目支出绩效自评结果汇总表</t>
  </si>
  <si>
    <t>1.第一批“全省法院维修改造”项目</t>
  </si>
  <si>
    <t>2.国家赔偿金</t>
  </si>
  <si>
    <t>3.全省法院业务费</t>
  </si>
  <si>
    <t xml:space="preserve">部门整体支出绩效自评表
</t>
  </si>
  <si>
    <t>(2024年度)</t>
  </si>
  <si>
    <t>部门（单位）名称</t>
  </si>
  <si>
    <t>甘肃省陇南市中级人民法院</t>
  </si>
  <si>
    <t>年初预算数</t>
  </si>
  <si>
    <t>全年预算数</t>
  </si>
  <si>
    <t>全年执行数</t>
  </si>
  <si>
    <t>执行率</t>
  </si>
  <si>
    <t>得分</t>
  </si>
  <si>
    <t>未完成原因分析</t>
  </si>
  <si>
    <t>整体支出规模(元)</t>
  </si>
  <si>
    <t>年度资金总额</t>
  </si>
  <si>
    <t/>
  </si>
  <si>
    <t>(一)基本支出</t>
  </si>
  <si>
    <t>1.人员经费</t>
  </si>
  <si>
    <t>严格落实过紧日子要求，部分经费结转。</t>
  </si>
  <si>
    <t>2.公用经费</t>
  </si>
  <si>
    <t>(二)项目支出</t>
  </si>
  <si>
    <t>1.一般性项目</t>
  </si>
  <si>
    <t>2.重点项目</t>
  </si>
  <si>
    <t>预期目标</t>
  </si>
  <si>
    <t>目标1：以政治建设为统领，坚持不懈用习近平新时代中国特色社会主义思想凝心铸魂，教育引导全市法院干警忠诚拥护“两个确立”，坚决做到“两个维护”。认真贯彻《中国共产党政法工作条例》，把党的绝对领导贯穿到法院工作全过程各方面，更加自觉接受人大监督及各方面监督，加强和改进法院工作。
目标2：以主动创稳为主线，强化司法担当，认真履职尽责，以法治思维和法治方式化解矛盾、防控风险、惩治犯罪、维护稳定，以高质量司法保障服务主动创稳。在优化营商环境、防范化解重大风险、生态文明建设等战略部署上找准定位、精准发力，切实增强服务大局的前瞻性、主动性和有效性。
目标3：以公正司法为重点，持之以恒抓实主责主业，紧扣“公正与效率”工作主题，严把案件程序关、证据关、事实关和法律适用关，依法公正高效审理各类案件。牢牢抓住审判工作质效提升，全力实现数据指标和案件质量双促进、双提升，不断推进审判体系和审判能力现代化。
目标4：以司法为民为导向，加强民生司法保障，维护民事主体合法权益，切实解决人民群众急难愁盼问题。巩固深化“雷霆出击”集中执行行动成果，持续做好涉不良资产清收和涉民生案件执行。全面深化诉调对接，充分发挥调解的基础性作用，努力将矛盾化解在基层，化解在萌芽状态。
目标5：以从严治院为抓手，着力提升干警的综合素质和司法能力，常态化开展岗位练兵、业务培训、技能比武，全力打造信念坚定、业务精湛、作风优良的法院队伍，驰而不息推进从严管党治院，确保法院队伍绝对忠诚、绝对纯洁、绝对可靠。</t>
  </si>
  <si>
    <t>实际完成情况</t>
  </si>
  <si>
    <t>1.坚持用党的创新理论武装头脑、教育干警、指导司法实践，认真落实“第一议题”制度，及时跟进学习习近平总书记重要讲话重要指示精神，召开党组理论学习中心组学习会学习22次，专题交流研讨13次，不断提高政治判断力、政治领悟力、政治执行力，忠诚拥护“两个确立”，坚决做到“两个维护”。
2.一是始终坚持强基导向，做优做强人民法庭，全市人民法庭共审执结各类案件8510件，占审执结总数32.5%，以“小法庭”撬动“大治理”。二是依法平等保护各类市场主体合法权益，审结涉企案件5798件，执结2465件，到位金额12.83亿元。受理破产案件8件，审结7件。深入开展“访企业、提建议、优环境、促发展”行动，为企业健康发展提供精准优质的司法服务和保障。
3.一是加强对审判权的监督制约，健全完善院庭长阅核、审判流程管理、类案裁判指导、案件评查等为一体的科学化审判管理体系，确保执法司法公正高效。二是强化院庭长审判监管责任，优化审判资源配置，将知识产权一审案件集中由两当县法院管辖。三是连续三年开展“三个清零”专项行动，共清理长期未结案件272件，案件积压问题得到有效整治，全市法院长期未结、久押不决案件实现“动态清零”。
4.一是深化一站式多元解纷和诉讼服务体系建设，畅通诉求表达渠道，把“院长接访月”活动同常态化院领导接访制度有效衔接，全市法院接待来信来访726件689人，实质性化解233件。二是积极参与驻村帮扶工作，深入农家院落开展政策宣讲、法律咨询，助力乡村治理。三是连续两年组织开展“雷霆出击”集中执行行动，强化联合信用惩戒机制，纳入失信名单2151人、限制高消费3205人、司法拘留139人、以拒执罪判处5人。四是扎实推进涉金融不良资产清收处置工作，全市法院共执结涉金融不良资产案件571件，同比上升22.83%，到位金额3.45亿元。
5.一是研究出台《全市法院队伍建设三年规划》及三个配套性方案，召开人才队伍建设工作推进会，推动领导班子及中层干部持续优化。二是始终坚持从严管党治院，扎实开展党纪学习教育，深入推进“三抓三促”“铸忠诚警魂”等活动，引导广大干警学纪、知纪、明纪、守纪。</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</si>
  <si>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</si>
  <si>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</si>
  <si>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</si>
  <si>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</si>
  <si>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</si>
  <si>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</si>
  <si>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</si>
  <si>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</si>
  <si>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</si>
  <si>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</si>
  <si>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</si>
  <si>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</si>
  <si>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</si>
  <si>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</si>
  <si>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结转结余变动率</t>
  </si>
  <si>
    <t>&lt;=0%</t>
  </si>
  <si>
    <t>部分项目尚未完工，质保金结转至下一年。</t>
  </si>
  <si>
    <t>“三公”经费控制率</t>
  </si>
  <si>
    <t>&lt;=100%</t>
  </si>
  <si>
    <t>项目支出预算执行率</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</si>
  <si>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</si>
  <si>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</si>
  <si>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</si>
  <si>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</si>
  <si>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</si>
  <si>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</si>
  <si>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</si>
  <si>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</si>
  <si>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</si>
  <si>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</si>
  <si>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</si>
  <si>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</si>
  <si>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</si>
  <si>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</si>
  <si>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</si>
  <si>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</si>
  <si>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民商事审判工作完成率</t>
  </si>
  <si>
    <t>《中国共产党政法工作条例》</t>
  </si>
  <si>
    <t>贯彻落实</t>
  </si>
  <si>
    <t>临聘人员工资社保等保障率</t>
  </si>
  <si>
    <t>执法执勤车运行维护保障率</t>
  </si>
  <si>
    <t>办公用品、专用设备、被装验收合格率</t>
  </si>
  <si>
    <t>办公用品、专用设备、被装购置完成率</t>
  </si>
  <si>
    <t>临聘人员工资社保等保障人数</t>
  </si>
  <si>
    <t>&gt;=35人</t>
  </si>
  <si>
    <t>人</t>
  </si>
  <si>
    <t>执法执勤车运行维护数</t>
  </si>
  <si>
    <t>=7辆</t>
  </si>
  <si>
    <t>辆</t>
  </si>
  <si>
    <t>物业管理面积</t>
  </si>
  <si>
    <t>=18619.38㎡</t>
  </si>
  <si>
    <t>㎡</t>
  </si>
  <si>
    <t>干警业务培训工作完成率</t>
  </si>
  <si>
    <t>不良资产清收工作完成率</t>
  </si>
  <si>
    <t>民商事案件调解成功率</t>
  </si>
  <si>
    <t>&gt;=50%</t>
  </si>
  <si>
    <t>立案变更率</t>
  </si>
  <si>
    <t>&lt;=3%</t>
  </si>
  <si>
    <t>各项工作开展及时性</t>
  </si>
  <si>
    <t>及时</t>
  </si>
  <si>
    <t>成本控制情况</t>
  </si>
  <si>
    <t>控制在预算范围内</t>
  </si>
  <si>
    <t xml:space="preserve"> 信息网络及软件购置更新验收合格率</t>
  </si>
  <si>
    <t>法定审限内结案率</t>
  </si>
  <si>
    <t>执行案件终本合格率</t>
  </si>
  <si>
    <t>再审审查率</t>
  </si>
  <si>
    <t>&lt;=5%</t>
  </si>
  <si>
    <t xml:space="preserve"> 信息网络及软件购置更新完成率</t>
  </si>
  <si>
    <t>刑事审判工作完成率</t>
  </si>
  <si>
    <t>行政审判工作完成率</t>
  </si>
  <si>
    <t>部门效果目标</t>
  </si>
  <si>
    <t>法庭审判服务</t>
  </si>
  <si>
    <t>有效保障</t>
  </si>
  <si>
    <t>干警综合素质和司法能力</t>
  </si>
  <si>
    <t>提升</t>
  </si>
  <si>
    <t>司法保障</t>
  </si>
  <si>
    <t>加强</t>
  </si>
  <si>
    <t>法院正常运行率</t>
  </si>
  <si>
    <t>执法执勤车重大安全事故发生数</t>
  </si>
  <si>
    <t>=0起</t>
  </si>
  <si>
    <t>起</t>
  </si>
  <si>
    <t>人民群众合法权益</t>
  </si>
  <si>
    <t>维护</t>
  </si>
  <si>
    <t>登记立案率</t>
  </si>
  <si>
    <t>&gt;=90%</t>
  </si>
  <si>
    <t>一审服判息诉率</t>
  </si>
  <si>
    <t>案件结案率</t>
  </si>
  <si>
    <t>执行标的到位率</t>
  </si>
  <si>
    <t>&gt;=10%</t>
  </si>
  <si>
    <t xml:space="preserve"> 信息网络及软件利用率</t>
  </si>
  <si>
    <t>民众法治意识</t>
  </si>
  <si>
    <t>增强</t>
  </si>
  <si>
    <t>当庭宣判率</t>
  </si>
  <si>
    <t>&gt;=80%</t>
  </si>
  <si>
    <t>社会影响</t>
  </si>
  <si>
    <t xml:space="preserve">	单位获奖情况</t>
  </si>
  <si>
    <t>&gt;=1项</t>
  </si>
  <si>
    <t>项</t>
  </si>
  <si>
    <t>违法违纪情况</t>
  </si>
  <si>
    <t>=0次</t>
  </si>
  <si>
    <t>次</t>
  </si>
  <si>
    <t>服务对象满意度</t>
  </si>
  <si>
    <t>当事人满意度</t>
  </si>
  <si>
    <t>法院工作人员满意度</t>
  </si>
  <si>
    <t>能力建设</t>
  </si>
  <si>
    <t>长效管理</t>
  </si>
  <si>
    <t>法律监督职能</t>
  </si>
  <si>
    <t>持续强化</t>
  </si>
  <si>
    <t>审判体系和审判能力现代化</t>
  </si>
  <si>
    <t>不断推进</t>
  </si>
  <si>
    <t>维护社会稳定效果</t>
  </si>
  <si>
    <t>良好</t>
  </si>
  <si>
    <t>司法公正水平</t>
  </si>
  <si>
    <t>提高</t>
  </si>
  <si>
    <t>审判执行效率</t>
  </si>
  <si>
    <t>持续提升</t>
  </si>
  <si>
    <t>人力资源建设</t>
  </si>
  <si>
    <t>人才队伍建设</t>
  </si>
  <si>
    <t>人员培训机制完备性</t>
  </si>
  <si>
    <t>完备</t>
  </si>
  <si>
    <t>档案管理</t>
  </si>
  <si>
    <t>档案管理规范性</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</si>
  <si>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</si>
  <si>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</si>
  <si>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</si>
  <si>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</si>
  <si>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</si>
  <si>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</si>
  <si>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</si>
  <si>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</si>
  <si>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</si>
  <si>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</si>
  <si>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</si>
  <si>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</si>
  <si>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</si>
  <si>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</si>
  <si>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</si>
  <si>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</si>
  <si>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</si>
  <si>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第一批“全省法院维修改造”项目</t>
  </si>
  <si>
    <t>甘肃省高级人民法院</t>
  </si>
  <si>
    <t>国家赔偿金</t>
  </si>
  <si>
    <t>全省法院业务费</t>
  </si>
  <si>
    <t>合计</t>
  </si>
  <si>
    <t>项目支出绩效自评表</t>
  </si>
  <si>
    <t>实施单位</t>
  </si>
  <si>
    <t>执行率(%)</t>
  </si>
  <si>
    <t>项目资金（元）</t>
  </si>
  <si>
    <t>年度资金总额：</t>
  </si>
  <si>
    <t>其中：财政拨款</t>
  </si>
  <si>
    <t>-</t>
  </si>
  <si>
    <t>无</t>
  </si>
  <si>
    <t>年度总体目标</t>
  </si>
  <si>
    <t>保障项目顺利进行。</t>
  </si>
  <si>
    <t>我院开展审判大楼及办公楼应急维修项目，包括地下室外墙维修、卫生间地面和墙面维修、吊顶等工作，有效降低安全隐患，改善办公环境，提高工作人员办公效率和工作舒适度。</t>
  </si>
  <si>
    <t>年度指标</t>
  </si>
  <si>
    <t>绩效指标</t>
  </si>
  <si>
    <t>成本指标</t>
  </si>
  <si>
    <t>经济成本指标</t>
  </si>
  <si>
    <t>项目成本控制数</t>
  </si>
  <si>
    <t>&lt;=68万元</t>
  </si>
  <si>
    <t>万元</t>
  </si>
  <si>
    <t>产出指标</t>
  </si>
  <si>
    <t>数量指标</t>
  </si>
  <si>
    <t>地下室外墙维修面积</t>
  </si>
  <si>
    <t>=484.4平方米</t>
  </si>
  <si>
    <t>平方米</t>
  </si>
  <si>
    <t>维修工程数</t>
  </si>
  <si>
    <t>=2项</t>
  </si>
  <si>
    <t>卫生间地面维修面积</t>
  </si>
  <si>
    <t>=637.6平方米</t>
  </si>
  <si>
    <t>卫生间吊顶维修面积</t>
  </si>
  <si>
    <t>卫生间墙面维修面积</t>
  </si>
  <si>
    <t>=205平方米</t>
  </si>
  <si>
    <t>质量指标</t>
  </si>
  <si>
    <t>地下室外墙验收合格率</t>
  </si>
  <si>
    <t>竣工验收合格率</t>
  </si>
  <si>
    <t>卫生间地面验收合格率</t>
  </si>
  <si>
    <t>卫生间吊顶验收合格率</t>
  </si>
  <si>
    <t>卫生间墙面验收合格率</t>
  </si>
  <si>
    <t>时效指标</t>
  </si>
  <si>
    <t>地下室外墙验收及时性</t>
  </si>
  <si>
    <t>竣工验收及时性</t>
  </si>
  <si>
    <t>卫生间地面验收及时性</t>
  </si>
  <si>
    <t>卫生间吊顶验收及时性</t>
  </si>
  <si>
    <t>卫生间墙面验收及时性</t>
  </si>
  <si>
    <t>效益指标</t>
  </si>
  <si>
    <t>社会效益指标</t>
  </si>
  <si>
    <t>安全事故发生数</t>
  </si>
  <si>
    <t>办公环境</t>
  </si>
  <si>
    <t>改善</t>
  </si>
  <si>
    <t>工作人员办公效率</t>
  </si>
  <si>
    <t>维修频率</t>
  </si>
  <si>
    <t>减少</t>
  </si>
  <si>
    <t>满意度指标</t>
  </si>
  <si>
    <t>服务对象满意度指标</t>
  </si>
  <si>
    <t>工作人员满意度</t>
  </si>
  <si>
    <t>&gt;=85%</t>
  </si>
  <si>
    <t>我院通过给付案件的国家赔偿金，有利于增强群众的法治意识，提升司法公信力，体现了国家对公民权利的重视。</t>
  </si>
  <si>
    <t>我院准确按时支付巩吴代案国家赔偿金，保障当事人及其家属合法权益，提高群众法治意识，巩固司法制度的公正性和权威性。</t>
  </si>
  <si>
    <t>国家赔偿金数</t>
  </si>
  <si>
    <t>=11.77万元</t>
  </si>
  <si>
    <t>发放人次</t>
  </si>
  <si>
    <t>=1人</t>
  </si>
  <si>
    <t>国家赔偿金支付准确性</t>
  </si>
  <si>
    <t>国家赔偿金支付及时性</t>
  </si>
  <si>
    <t>法治意识</t>
  </si>
  <si>
    <t>司法公信力</t>
  </si>
  <si>
    <t>目标1：通过2024年度业务费的投入，保障单位正常审判执行工作顺利开展，案件结案率≥90%；
目标2：按时完成办公用品（设备）、被装购置、委托业务、 信息网络及软件购置更新等工作，保障当年案件审判在规定时间内优质高效完成。</t>
  </si>
  <si>
    <t>我院开展“雷霆出击2024”集中执行行动，完成移动办公办案系统项目，维护审判大楼内电梯、空调、水电，购置审判大楼安检室X射线安检设备、司法警察专用设备和被装等，印制《陇南法院季刊》，举办2024年书记员招聘考试，安装办案卷宗阅卷室柜机，支付协助审判人员劳务费、审判相关专题广告费、网络通讯费等，有效保障我院审判工作的顺利完成，充分发挥审判职能，提高审判效率。</t>
  </si>
  <si>
    <t>&lt;=290万元</t>
  </si>
  <si>
    <t>信息网络及软件购置更新完成率</t>
  </si>
  <si>
    <t>办公用品（设备）、被装购置完成率</t>
  </si>
  <si>
    <t>维修维护工作完成率</t>
  </si>
  <si>
    <t>委托业务工作完成率</t>
  </si>
  <si>
    <t>办公用品（设备）、被装购置合格率</t>
  </si>
  <si>
    <t>维修维护合格率</t>
  </si>
  <si>
    <t>委托业务工作完成质量</t>
  </si>
  <si>
    <t>符合相关规定要求</t>
  </si>
  <si>
    <t>物业管理合格率</t>
  </si>
  <si>
    <t>信息网络及软件购置更新验收合格率</t>
  </si>
  <si>
    <t>办公用品（设备）、被装购置及时性</t>
  </si>
  <si>
    <t>维修修护及时性</t>
  </si>
  <si>
    <t>委托业务工作完成及时性</t>
  </si>
  <si>
    <t>物业服务及时性</t>
  </si>
  <si>
    <t>信息网络及软件购置更新及时性</t>
  </si>
  <si>
    <t>审判服务</t>
  </si>
  <si>
    <t>当事人满意程度</t>
  </si>
  <si>
    <t>干警满意程度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</si>
</sst>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6">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indexed="8"/>
      <name val="宋体"/>
      <charset val="134"/>
    </font>
    <font>
      <sz val="11"/>
      <color indexed="8"/>
      <name val="黑体"/>
      <charset val="134"/>
    </font>
    <font>
      <b/>
      <sz val="20"/>
      <color indexed="8"/>
      <name val="宋体"/>
      <charset val="134"/>
    </font>
    <font>
      <sz val="10"/>
      <color indexed="8"/>
      <name val="宋体"/>
      <charset val="134"/>
    </font>
    <font>
      <b/>
      <sz val="10"/>
      <color indexed="8"/>
      <name val="宋体"/>
      <charset val="134"/>
    </font>
    <font>
      <sz val="10"/>
      <color rgb="FF000000"/>
      <name val="Times New Roman"/>
      <charset val="134"/>
    </font>
    <font>
      <sz val="22"/>
      <name val="宋体"/>
      <charset val="134"/>
    </font>
    <font>
      <sz val="10"/>
      <name val="宋体"/>
      <charset val="134"/>
    </font>
    <font>
      <sz val="10"/>
      <color rgb="FF000000"/>
      <name val="宋体"/>
      <charset val="134"/>
    </font>
    <font>
      <sz val="9"/>
      <color rgb="FF000000"/>
      <name val="宋体"/>
      <charset val="134"/>
    </font>
    <font>
      <sz val="9"/>
      <name val="宋体"/>
      <charset val="134"/>
    </font>
    <font>
      <b/>
      <sz val="9"/>
      <name val="宋体"/>
      <charset val="134"/>
    </font>
    <font>
      <sz val="14"/>
      <name val="宋体"/>
      <charset val="134"/>
    </font>
    <font>
      <b/>
      <sz val="9"/>
      <color rgb="FF000000"/>
      <name val="宋体"/>
      <charset val="134"/>
    </font>
    <font>
      <b/>
      <sz val="10"/>
      <color rgb="FF000000"/>
      <name val="宋体"/>
      <charset val="134"/>
    </font>
    <font>
      <sz val="12"/>
      <color indexed="8"/>
      <name val="宋体"/>
      <charset val="134"/>
    </font>
    <font>
      <sz val="12"/>
      <color indexed="8"/>
      <name val="黑体"/>
      <charset val="134"/>
    </font>
    <font>
      <sz val="16"/>
      <color indexed="8"/>
      <name val="黑体"/>
      <charset val="134"/>
    </font>
    <font>
      <b/>
      <sz val="36"/>
      <color rgb="FF000000"/>
      <name val="宋体"/>
      <charset val="134"/>
    </font>
    <font>
      <sz val="28"/>
      <color indexed="8"/>
      <name val="宋体"/>
      <charset val="134"/>
    </font>
    <font>
      <sz val="18"/>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0"/>
      <name val="宋体"/>
      <charset val="134"/>
    </font>
    <font>
      <b/>
      <sz val="28"/>
      <color rgb="FF000000"/>
      <name val="DengXi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7" borderId="15"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28" fillId="9" borderId="0" applyNumberFormat="0" applyBorder="0" applyAlignment="0" applyProtection="0">
      <alignment vertical="center"/>
    </xf>
    <xf numFmtId="0" fontId="31" fillId="0" borderId="17" applyNumberFormat="0" applyFill="0" applyAlignment="0" applyProtection="0">
      <alignment vertical="center"/>
    </xf>
    <xf numFmtId="0" fontId="28" fillId="10" borderId="0" applyNumberFormat="0" applyBorder="0" applyAlignment="0" applyProtection="0">
      <alignment vertical="center"/>
    </xf>
    <xf numFmtId="0" fontId="37" fillId="11" borderId="18" applyNumberFormat="0" applyAlignment="0" applyProtection="0">
      <alignment vertical="center"/>
    </xf>
    <xf numFmtId="0" fontId="38" fillId="11" borderId="14" applyNumberFormat="0" applyAlignment="0" applyProtection="0">
      <alignment vertical="center"/>
    </xf>
    <xf numFmtId="0" fontId="39" fillId="12" borderId="19"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cellStyleXfs>
  <cellXfs count="104">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0"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177" fontId="3" fillId="0" borderId="1" xfId="0" applyNumberFormat="1" applyFont="1" applyBorder="1" applyAlignment="1">
      <alignment horizontal="center" vertical="center" wrapText="1"/>
    </xf>
    <xf numFmtId="0" fontId="0" fillId="0" borderId="0" xfId="0" applyAlignment="1">
      <alignmen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0" fontId="7" fillId="0" borderId="1" xfId="0" applyNumberFormat="1" applyFont="1" applyFill="1" applyBorder="1" applyAlignment="1">
      <alignment vertical="center"/>
    </xf>
    <xf numFmtId="0" fontId="7" fillId="0" borderId="1" xfId="0" applyNumberFormat="1" applyFont="1" applyFill="1" applyBorder="1" applyAlignment="1">
      <alignment vertical="center" wrapText="1"/>
    </xf>
    <xf numFmtId="10" fontId="8" fillId="0" borderId="1" xfId="0" applyNumberFormat="1" applyFont="1" applyFill="1" applyBorder="1" applyAlignment="1">
      <alignment horizontal="center" vertical="center"/>
    </xf>
    <xf numFmtId="10" fontId="4" fillId="0" borderId="0" xfId="0" applyNumberFormat="1" applyFont="1" applyFill="1" applyBorder="1" applyAlignment="1">
      <alignment vertical="center"/>
    </xf>
    <xf numFmtId="0" fontId="9" fillId="0" borderId="0" xfId="0" applyFont="1" applyFill="1" applyBorder="1" applyAlignment="1">
      <alignment horizontal="left" vertical="top"/>
    </xf>
    <xf numFmtId="0" fontId="9" fillId="0" borderId="0" xfId="0" applyFont="1" applyFill="1" applyBorder="1" applyAlignment="1">
      <alignment horizontal="center" vertical="top"/>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xf>
    <xf numFmtId="176" fontId="12" fillId="0" borderId="5" xfId="0" applyNumberFormat="1" applyFont="1" applyFill="1" applyBorder="1" applyAlignment="1">
      <alignment horizontal="center" vertical="center" wrapText="1"/>
    </xf>
    <xf numFmtId="176" fontId="12" fillId="0" borderId="7"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0" fontId="12" fillId="0" borderId="1" xfId="0" applyFont="1" applyFill="1" applyBorder="1" applyAlignment="1">
      <alignment horizontal="justify" vertical="center"/>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horizontal="left" vertical="top"/>
    </xf>
    <xf numFmtId="0" fontId="14" fillId="0" borderId="0" xfId="0" applyFont="1" applyFill="1" applyBorder="1" applyAlignment="1">
      <alignment horizontal="center" vertical="top" wrapText="1"/>
    </xf>
    <xf numFmtId="0" fontId="13" fillId="0" borderId="0" xfId="0" applyFont="1" applyFill="1" applyBorder="1" applyAlignment="1">
      <alignment horizont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6" xfId="0" applyFont="1" applyFill="1" applyBorder="1" applyAlignment="1">
      <alignment horizontal="center" vertical="top" wrapText="1"/>
    </xf>
    <xf numFmtId="0" fontId="16" fillId="0" borderId="0" xfId="0" applyFont="1" applyFill="1" applyBorder="1" applyAlignment="1">
      <alignment horizontal="left" vertical="top" wrapText="1" indent="3"/>
    </xf>
    <xf numFmtId="0" fontId="16" fillId="0" borderId="0" xfId="0" applyFont="1" applyFill="1" applyBorder="1" applyAlignment="1">
      <alignment horizontal="center" vertical="top" wrapText="1"/>
    </xf>
    <xf numFmtId="1" fontId="17" fillId="0" borderId="1" xfId="0" applyNumberFormat="1" applyFont="1" applyFill="1" applyBorder="1" applyAlignment="1">
      <alignment horizontal="center" vertical="center" shrinkToFit="1"/>
    </xf>
    <xf numFmtId="177" fontId="18" fillId="0" borderId="1" xfId="0" applyNumberFormat="1" applyFont="1" applyFill="1" applyBorder="1" applyAlignment="1">
      <alignment horizontal="center" vertical="center" wrapText="1"/>
    </xf>
    <xf numFmtId="0" fontId="18" fillId="0" borderId="5" xfId="0" applyFont="1" applyFill="1" applyBorder="1" applyAlignment="1">
      <alignment horizontal="center" wrapText="1"/>
    </xf>
    <xf numFmtId="0" fontId="18" fillId="0" borderId="7" xfId="0" applyFont="1" applyFill="1" applyBorder="1" applyAlignment="1">
      <alignment horizontal="center" wrapText="1"/>
    </xf>
    <xf numFmtId="0" fontId="14" fillId="0" borderId="7" xfId="0" applyFont="1" applyFill="1" applyBorder="1" applyAlignment="1">
      <alignment horizontal="left" vertical="top" wrapText="1"/>
    </xf>
    <xf numFmtId="0" fontId="12" fillId="0" borderId="0" xfId="0" applyFont="1" applyFill="1" applyBorder="1" applyAlignment="1">
      <alignment horizontal="center" wrapText="1"/>
    </xf>
    <xf numFmtId="0" fontId="14" fillId="0" borderId="0" xfId="0" applyFont="1" applyFill="1" applyBorder="1" applyAlignment="1">
      <alignment horizontal="left" vertical="top" wrapText="1"/>
    </xf>
    <xf numFmtId="0" fontId="19" fillId="0" borderId="0" xfId="0" applyNumberFormat="1" applyFont="1" applyFill="1" applyBorder="1" applyAlignment="1">
      <alignment vertical="center"/>
    </xf>
    <xf numFmtId="0" fontId="20" fillId="0" borderId="0" xfId="0" applyNumberFormat="1" applyFont="1" applyFill="1" applyBorder="1" applyAlignment="1">
      <alignment vertical="center"/>
    </xf>
    <xf numFmtId="0" fontId="21"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left" vertical="center" wrapText="1"/>
    </xf>
    <xf numFmtId="0" fontId="24" fillId="0" borderId="0" xfId="0" applyNumberFormat="1" applyFont="1" applyFill="1" applyBorder="1" applyAlignment="1">
      <alignment horizontal="left" vertical="center"/>
    </xf>
    <xf numFmtId="0" fontId="19"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A10"/>
  <sheetViews>
    <sheetView workbookViewId="0">
      <selection activeCell="A7" sqref="A7"/>
    </sheetView>
  </sheetViews>
  <sheetFormatPr defaultColWidth="7.87610619469027" defaultRowHeight="13.5" customHeight="1"/>
  <cols>
    <col min="1" max="1" width="158.690265486726" style="21" customWidth="1"/>
    <col min="2" max="16384" width="7.87610619469027" style="21" customWidth="1"/>
  </cols>
  <sheetData>
    <row r="1" s="21" customFormat="1" ht="45" customHeight="1" spans="1:1">
      <c r="A1" s="98" t="s">
        <v>0</v>
      </c>
    </row>
    <row r="2" s="21" customFormat="1" ht="149.25" customHeight="1" spans="1:1">
      <c r="A2" s="99" t="s">
        <v>1</v>
      </c>
    </row>
    <row r="3" s="21" customFormat="1" ht="51" customHeight="1" spans="1:1">
      <c r="A3" s="100"/>
    </row>
    <row r="4" s="21" customFormat="1" ht="51" customHeight="1" spans="1:1">
      <c r="A4" s="100"/>
    </row>
    <row r="5" s="21" customFormat="1" ht="51" customHeight="1" spans="1:1">
      <c r="A5" s="101" t="s">
        <v>2</v>
      </c>
    </row>
    <row r="6" s="21" customFormat="1" ht="51" customHeight="1" spans="1:1">
      <c r="A6" s="101" t="s">
        <v>3</v>
      </c>
    </row>
    <row r="7" s="21" customFormat="1" ht="51" customHeight="1" spans="1:1">
      <c r="A7" s="102" t="s">
        <v>4</v>
      </c>
    </row>
    <row r="8" s="96" customFormat="1" ht="27" customHeight="1" spans="1:1">
      <c r="A8" s="103"/>
    </row>
    <row r="9" s="96" customFormat="1" ht="27" customHeight="1"/>
    <row r="10" s="96" customFormat="1" ht="27" customHeight="1"/>
  </sheetData>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2:A10"/>
  <sheetViews>
    <sheetView workbookViewId="0">
      <selection activeCell="D20" sqref="D20"/>
    </sheetView>
  </sheetViews>
  <sheetFormatPr defaultColWidth="7.88495575221239" defaultRowHeight="13.5" customHeight="1"/>
  <cols>
    <col min="1" max="1" width="96.3716814159292" style="21" customWidth="1"/>
    <col min="2" max="16384" width="7.88495575221239" style="21" customWidth="1"/>
  </cols>
  <sheetData>
    <row r="2" s="21" customFormat="1" ht="40.5" customHeight="1" spans="1:1">
      <c r="A2" s="24" t="s">
        <v>5</v>
      </c>
    </row>
    <row r="3" s="21" customFormat="1" ht="19.5" customHeight="1"/>
    <row r="4" s="96" customFormat="1" ht="30.75" customHeight="1" spans="1:1">
      <c r="A4" s="97" t="s">
        <v>6</v>
      </c>
    </row>
    <row r="5" s="96" customFormat="1" ht="30.75" customHeight="1" spans="1:1">
      <c r="A5" s="97" t="s">
        <v>7</v>
      </c>
    </row>
    <row r="6" s="96" customFormat="1" ht="30.75" customHeight="1" spans="1:1">
      <c r="A6" s="97" t="s">
        <v>8</v>
      </c>
    </row>
    <row r="7" s="96" customFormat="1" ht="30.75" customHeight="1" spans="1:1">
      <c r="A7" s="21" t="s">
        <v>9</v>
      </c>
    </row>
    <row r="8" s="96" customFormat="1" ht="30.75" customHeight="1" spans="1:1">
      <c r="A8" s="21" t="s">
        <v>10</v>
      </c>
    </row>
    <row r="9" s="96" customFormat="1" ht="30.75" customHeight="1" spans="1:1">
      <c r="A9" s="21" t="s">
        <v>11</v>
      </c>
    </row>
    <row r="10" s="96" customFormat="1" ht="30.75" customHeight="1" spans="1:1">
      <c r="A10" s="21"/>
    </row>
  </sheetData>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6"/>
  <sheetViews>
    <sheetView topLeftCell="B1" workbookViewId="0">
      <selection activeCell="O70" sqref="O70:P70"/>
    </sheetView>
  </sheetViews>
  <sheetFormatPr defaultColWidth="9" defaultRowHeight="13.1"/>
  <cols>
    <col min="1" max="1" width="9.21238938053097" style="42" customWidth="1"/>
    <col min="2" max="2" width="8.7787610619469" style="42" customWidth="1"/>
    <col min="3" max="3" width="3.33628318584071" style="42" customWidth="1"/>
    <col min="4" max="4" width="5.66371681415929" style="42" customWidth="1"/>
    <col min="5" max="5" width="14.7787610619469" style="42" customWidth="1"/>
    <col min="6" max="6" width="8" style="42" customWidth="1"/>
    <col min="7" max="7" width="8.88495575221239" style="43" customWidth="1"/>
    <col min="8" max="8" width="7.7787610619469" style="43" customWidth="1"/>
    <col min="9" max="9" width="2.21238938053097" style="43" customWidth="1"/>
    <col min="10" max="10" width="12.6637168141593" style="42" customWidth="1"/>
    <col min="11" max="11" width="17" style="42" customWidth="1"/>
    <col min="12" max="12" width="8" style="42" customWidth="1"/>
    <col min="13" max="13" width="11" style="42" customWidth="1"/>
    <col min="14" max="14" width="10.5575221238938" style="42" customWidth="1"/>
    <col min="15" max="15" width="22.8849557522124" style="42" customWidth="1"/>
    <col min="16" max="16" width="32.5044247787611" style="42" customWidth="1"/>
    <col min="17" max="17" width="11.5575221238938" style="42" customWidth="1"/>
    <col min="18" max="16384" width="9" style="42"/>
  </cols>
  <sheetData>
    <row r="1" ht="28" customHeight="1" spans="1:18">
      <c r="A1" s="44" t="s">
        <v>12</v>
      </c>
      <c r="B1" s="44"/>
      <c r="C1" s="44"/>
      <c r="D1" s="44"/>
      <c r="E1" s="44"/>
      <c r="F1" s="44"/>
      <c r="G1" s="44"/>
      <c r="H1" s="44"/>
      <c r="I1" s="44"/>
      <c r="J1" s="44"/>
      <c r="K1" s="44"/>
      <c r="L1" s="44"/>
      <c r="M1" s="44"/>
      <c r="N1" s="44"/>
      <c r="O1" s="44"/>
      <c r="P1" s="44"/>
      <c r="Q1" s="75"/>
      <c r="R1" s="76"/>
    </row>
    <row r="2" ht="28" customHeight="1" spans="1:18">
      <c r="A2" s="45" t="s">
        <v>13</v>
      </c>
      <c r="B2" s="45"/>
      <c r="C2" s="45"/>
      <c r="D2" s="45"/>
      <c r="E2" s="45"/>
      <c r="F2" s="45"/>
      <c r="G2" s="45"/>
      <c r="H2" s="45"/>
      <c r="I2" s="45"/>
      <c r="J2" s="45"/>
      <c r="K2" s="45"/>
      <c r="L2" s="45"/>
      <c r="M2" s="45"/>
      <c r="N2" s="45"/>
      <c r="O2" s="45"/>
      <c r="P2" s="45"/>
      <c r="Q2" s="77"/>
      <c r="R2" s="76"/>
    </row>
    <row r="3" ht="28" customHeight="1" spans="1:18">
      <c r="A3" s="45" t="s">
        <v>14</v>
      </c>
      <c r="B3" s="45"/>
      <c r="C3" s="46" t="s">
        <v>15</v>
      </c>
      <c r="D3" s="47"/>
      <c r="E3" s="47"/>
      <c r="F3" s="47"/>
      <c r="G3" s="47"/>
      <c r="H3" s="47"/>
      <c r="I3" s="47"/>
      <c r="J3" s="47"/>
      <c r="K3" s="47"/>
      <c r="L3" s="47"/>
      <c r="M3" s="47"/>
      <c r="N3" s="47"/>
      <c r="O3" s="47"/>
      <c r="P3" s="60"/>
      <c r="Q3" s="78"/>
      <c r="R3" s="76"/>
    </row>
    <row r="4" ht="28" customHeight="1" spans="1:18">
      <c r="A4" s="45"/>
      <c r="B4" s="45"/>
      <c r="C4" s="48"/>
      <c r="D4" s="48"/>
      <c r="E4" s="48"/>
      <c r="F4" s="45" t="s">
        <v>16</v>
      </c>
      <c r="G4" s="45"/>
      <c r="H4" s="45"/>
      <c r="I4" s="49" t="s">
        <v>17</v>
      </c>
      <c r="J4" s="50"/>
      <c r="K4" s="49" t="s">
        <v>18</v>
      </c>
      <c r="L4" s="50"/>
      <c r="M4" s="49" t="s">
        <v>19</v>
      </c>
      <c r="N4" s="50"/>
      <c r="O4" s="61" t="s">
        <v>20</v>
      </c>
      <c r="P4" s="61" t="s">
        <v>21</v>
      </c>
      <c r="Q4" s="79"/>
      <c r="R4" s="76"/>
    </row>
    <row r="5" ht="28" customHeight="1" spans="1:17">
      <c r="A5" s="49" t="s">
        <v>22</v>
      </c>
      <c r="B5" s="50"/>
      <c r="C5" s="45" t="s">
        <v>23</v>
      </c>
      <c r="D5" s="45"/>
      <c r="E5" s="45"/>
      <c r="F5" s="51">
        <f>F6+F9</f>
        <v>31382300</v>
      </c>
      <c r="G5" s="51"/>
      <c r="H5" s="51"/>
      <c r="I5" s="62">
        <f>I6+I9</f>
        <v>44523166.62</v>
      </c>
      <c r="J5" s="63"/>
      <c r="K5" s="62">
        <f>K6+K9</f>
        <v>39427787.87</v>
      </c>
      <c r="L5" s="63"/>
      <c r="M5" s="64">
        <f t="shared" ref="M5:M11" si="0">K5/I5</f>
        <v>0.885556685725244</v>
      </c>
      <c r="N5" s="65"/>
      <c r="O5" s="66">
        <f t="shared" ref="O5:O11" si="1">M5*10</f>
        <v>8.85556685725244</v>
      </c>
      <c r="P5" s="61" t="s">
        <v>24</v>
      </c>
      <c r="Q5" s="80"/>
    </row>
    <row r="6" ht="28" customHeight="1" spans="1:17">
      <c r="A6" s="49" t="s">
        <v>22</v>
      </c>
      <c r="B6" s="50"/>
      <c r="C6" s="45" t="s">
        <v>25</v>
      </c>
      <c r="D6" s="45"/>
      <c r="E6" s="45"/>
      <c r="F6" s="51">
        <f>F7+F8</f>
        <v>23612300</v>
      </c>
      <c r="G6" s="51"/>
      <c r="H6" s="51"/>
      <c r="I6" s="62">
        <f>I7+I8</f>
        <v>31663884.19</v>
      </c>
      <c r="J6" s="63"/>
      <c r="K6" s="62">
        <f>K7+K8</f>
        <v>26826023.02</v>
      </c>
      <c r="L6" s="63"/>
      <c r="M6" s="64">
        <f t="shared" si="0"/>
        <v>0.847212011610127</v>
      </c>
      <c r="N6" s="65"/>
      <c r="O6" s="66">
        <f t="shared" si="1"/>
        <v>8.47212011610127</v>
      </c>
      <c r="P6" s="61" t="s">
        <v>24</v>
      </c>
      <c r="Q6" s="80"/>
    </row>
    <row r="7" ht="28" customHeight="1" spans="1:17">
      <c r="A7" s="49" t="s">
        <v>22</v>
      </c>
      <c r="B7" s="50"/>
      <c r="C7" s="45" t="s">
        <v>26</v>
      </c>
      <c r="D7" s="45"/>
      <c r="E7" s="45"/>
      <c r="F7" s="51">
        <v>20898600</v>
      </c>
      <c r="G7" s="51"/>
      <c r="H7" s="51"/>
      <c r="I7" s="62">
        <v>28112073.29</v>
      </c>
      <c r="J7" s="63"/>
      <c r="K7" s="62">
        <v>23774212.12</v>
      </c>
      <c r="L7" s="63"/>
      <c r="M7" s="64">
        <f t="shared" si="0"/>
        <v>0.845694014623139</v>
      </c>
      <c r="N7" s="65"/>
      <c r="O7" s="66">
        <f t="shared" si="1"/>
        <v>8.45694014623139</v>
      </c>
      <c r="P7" s="67" t="s">
        <v>27</v>
      </c>
      <c r="Q7" s="80"/>
    </row>
    <row r="8" ht="28" customHeight="1" spans="1:17">
      <c r="A8" s="49" t="s">
        <v>22</v>
      </c>
      <c r="B8" s="50"/>
      <c r="C8" s="45" t="s">
        <v>28</v>
      </c>
      <c r="D8" s="45"/>
      <c r="E8" s="45"/>
      <c r="F8" s="51">
        <v>2713700</v>
      </c>
      <c r="G8" s="51"/>
      <c r="H8" s="51"/>
      <c r="I8" s="62">
        <v>3551810.9</v>
      </c>
      <c r="J8" s="63"/>
      <c r="K8" s="62">
        <v>3051810.9</v>
      </c>
      <c r="L8" s="63"/>
      <c r="M8" s="64">
        <f t="shared" si="0"/>
        <v>0.859226739801942</v>
      </c>
      <c r="N8" s="65"/>
      <c r="O8" s="66">
        <f t="shared" si="1"/>
        <v>8.59226739801942</v>
      </c>
      <c r="P8" s="67" t="s">
        <v>27</v>
      </c>
      <c r="Q8" s="80"/>
    </row>
    <row r="9" ht="28" customHeight="1" spans="1:17">
      <c r="A9" s="49" t="s">
        <v>22</v>
      </c>
      <c r="B9" s="50"/>
      <c r="C9" s="45" t="s">
        <v>29</v>
      </c>
      <c r="D9" s="45"/>
      <c r="E9" s="45"/>
      <c r="F9" s="51">
        <f>F10+F11</f>
        <v>7770000</v>
      </c>
      <c r="G9" s="51"/>
      <c r="H9" s="51"/>
      <c r="I9" s="62">
        <f>I10+I11</f>
        <v>12859282.43</v>
      </c>
      <c r="J9" s="63"/>
      <c r="K9" s="62">
        <f>K10+K11</f>
        <v>12601764.85</v>
      </c>
      <c r="L9" s="63"/>
      <c r="M9" s="64">
        <f t="shared" si="0"/>
        <v>0.979974187408838</v>
      </c>
      <c r="N9" s="65"/>
      <c r="O9" s="66">
        <f t="shared" si="1"/>
        <v>9.79974187408838</v>
      </c>
      <c r="P9" s="61" t="s">
        <v>24</v>
      </c>
      <c r="Q9" s="80"/>
    </row>
    <row r="10" ht="28" customHeight="1" spans="1:17">
      <c r="A10" s="49" t="s">
        <v>22</v>
      </c>
      <c r="B10" s="50"/>
      <c r="C10" s="45" t="s">
        <v>30</v>
      </c>
      <c r="D10" s="45"/>
      <c r="E10" s="45"/>
      <c r="F10" s="51">
        <v>2900000</v>
      </c>
      <c r="G10" s="51"/>
      <c r="H10" s="51"/>
      <c r="I10" s="62">
        <v>3900000</v>
      </c>
      <c r="J10" s="63"/>
      <c r="K10" s="62">
        <v>3796131.37</v>
      </c>
      <c r="L10" s="63"/>
      <c r="M10" s="64">
        <f t="shared" si="0"/>
        <v>0.973367017948718</v>
      </c>
      <c r="N10" s="65"/>
      <c r="O10" s="66">
        <f t="shared" si="1"/>
        <v>9.73367017948718</v>
      </c>
      <c r="P10" s="61" t="s">
        <v>24</v>
      </c>
      <c r="Q10" s="80"/>
    </row>
    <row r="11" ht="28" customHeight="1" spans="1:17">
      <c r="A11" s="49" t="s">
        <v>22</v>
      </c>
      <c r="B11" s="50"/>
      <c r="C11" s="45" t="s">
        <v>31</v>
      </c>
      <c r="D11" s="45"/>
      <c r="E11" s="45"/>
      <c r="F11" s="51">
        <v>4870000</v>
      </c>
      <c r="G11" s="51"/>
      <c r="H11" s="51"/>
      <c r="I11" s="62">
        <v>8959282.43</v>
      </c>
      <c r="J11" s="63"/>
      <c r="K11" s="62">
        <v>8805633.48</v>
      </c>
      <c r="L11" s="63"/>
      <c r="M11" s="64">
        <f t="shared" si="0"/>
        <v>0.982850306238197</v>
      </c>
      <c r="N11" s="65"/>
      <c r="O11" s="66">
        <f t="shared" si="1"/>
        <v>9.82850306238197</v>
      </c>
      <c r="P11" s="61" t="s">
        <v>24</v>
      </c>
      <c r="Q11" s="80"/>
    </row>
    <row r="12" ht="138" customHeight="1" spans="1:17">
      <c r="A12" s="45" t="s">
        <v>32</v>
      </c>
      <c r="B12" s="45"/>
      <c r="C12" s="52" t="s">
        <v>33</v>
      </c>
      <c r="D12" s="52"/>
      <c r="E12" s="52"/>
      <c r="F12" s="52"/>
      <c r="G12" s="45"/>
      <c r="H12" s="45"/>
      <c r="I12" s="45"/>
      <c r="J12" s="52"/>
      <c r="K12" s="52"/>
      <c r="L12" s="52"/>
      <c r="M12" s="52"/>
      <c r="N12" s="52"/>
      <c r="O12" s="52"/>
      <c r="P12" s="52"/>
      <c r="Q12" s="81"/>
    </row>
    <row r="13" ht="147" customHeight="1" spans="1:17">
      <c r="A13" s="45" t="s">
        <v>34</v>
      </c>
      <c r="B13" s="45"/>
      <c r="C13" s="52" t="s">
        <v>35</v>
      </c>
      <c r="D13" s="52"/>
      <c r="E13" s="52"/>
      <c r="F13" s="52"/>
      <c r="G13" s="45"/>
      <c r="H13" s="45"/>
      <c r="I13" s="45"/>
      <c r="J13" s="52"/>
      <c r="K13" s="52"/>
      <c r="L13" s="52"/>
      <c r="M13" s="52"/>
      <c r="N13" s="52"/>
      <c r="O13" s="52"/>
      <c r="P13" s="52"/>
      <c r="Q13" s="81"/>
    </row>
    <row r="14" ht="28" customHeight="1" spans="1:17">
      <c r="A14" s="49" t="s">
        <v>36</v>
      </c>
      <c r="B14" s="53"/>
      <c r="C14" s="53"/>
      <c r="D14" s="53"/>
      <c r="E14" s="53"/>
      <c r="F14" s="50"/>
      <c r="G14" s="54" t="s">
        <v>37</v>
      </c>
      <c r="H14" s="55"/>
      <c r="I14" s="68"/>
      <c r="J14" s="69" t="s">
        <v>38</v>
      </c>
      <c r="K14" s="69" t="s">
        <v>39</v>
      </c>
      <c r="L14" s="69" t="s">
        <v>40</v>
      </c>
      <c r="M14" s="69" t="s">
        <v>41</v>
      </c>
      <c r="N14" s="69" t="s">
        <v>20</v>
      </c>
      <c r="O14" s="54" t="s">
        <v>21</v>
      </c>
      <c r="P14" s="68"/>
      <c r="Q14" s="81"/>
    </row>
    <row r="15" ht="28" customHeight="1" spans="1:18">
      <c r="A15" s="45" t="s">
        <v>42</v>
      </c>
      <c r="B15" s="45" t="s">
        <v>43</v>
      </c>
      <c r="C15" s="45"/>
      <c r="D15" s="45"/>
      <c r="E15" s="45" t="s">
        <v>44</v>
      </c>
      <c r="F15" s="45"/>
      <c r="G15" s="56"/>
      <c r="H15" s="57"/>
      <c r="I15" s="70"/>
      <c r="J15" s="71"/>
      <c r="K15" s="71"/>
      <c r="L15" s="71"/>
      <c r="M15" s="71"/>
      <c r="N15" s="71"/>
      <c r="O15" s="56"/>
      <c r="P15" s="70"/>
      <c r="Q15" s="81"/>
      <c r="R15" s="76"/>
    </row>
    <row r="16" ht="28" customHeight="1" spans="1:18">
      <c r="A16" s="58" t="s">
        <v>45</v>
      </c>
      <c r="B16" s="59" t="s">
        <v>46</v>
      </c>
      <c r="C16" s="59"/>
      <c r="D16" s="59"/>
      <c r="E16" s="59" t="s">
        <v>47</v>
      </c>
      <c r="F16" s="59"/>
      <c r="G16" s="59" t="s">
        <v>48</v>
      </c>
      <c r="H16" s="59"/>
      <c r="I16" s="59"/>
      <c r="J16" s="72">
        <v>84.72</v>
      </c>
      <c r="K16" s="59" t="s">
        <v>49</v>
      </c>
      <c r="L16" s="72">
        <v>2</v>
      </c>
      <c r="M16" s="73">
        <v>0.8472</v>
      </c>
      <c r="N16" s="72">
        <v>1.69</v>
      </c>
      <c r="O16" s="46" t="s">
        <v>27</v>
      </c>
      <c r="P16" s="60"/>
      <c r="Q16" s="82"/>
      <c r="R16" s="76"/>
    </row>
    <row r="17" ht="28" customHeight="1" spans="1:18">
      <c r="A17" s="58" t="s">
        <v>45</v>
      </c>
      <c r="B17" s="59" t="s">
        <v>46</v>
      </c>
      <c r="C17" s="59"/>
      <c r="D17" s="59"/>
      <c r="E17" s="59" t="s">
        <v>50</v>
      </c>
      <c r="F17" s="59"/>
      <c r="G17" s="59" t="s">
        <v>51</v>
      </c>
      <c r="H17" s="59"/>
      <c r="I17" s="59"/>
      <c r="J17" s="72">
        <v>17.46</v>
      </c>
      <c r="K17" s="59" t="s">
        <v>49</v>
      </c>
      <c r="L17" s="72">
        <v>1</v>
      </c>
      <c r="M17" s="74">
        <v>0</v>
      </c>
      <c r="N17" s="72">
        <v>0</v>
      </c>
      <c r="O17" s="46" t="s">
        <v>52</v>
      </c>
      <c r="P17" s="60"/>
      <c r="Q17" s="82"/>
      <c r="R17" s="76"/>
    </row>
    <row r="18" ht="28" customHeight="1" spans="1:18">
      <c r="A18" s="58" t="s">
        <v>45</v>
      </c>
      <c r="B18" s="59" t="s">
        <v>46</v>
      </c>
      <c r="C18" s="59"/>
      <c r="D18" s="59"/>
      <c r="E18" s="59" t="s">
        <v>53</v>
      </c>
      <c r="F18" s="59"/>
      <c r="G18" s="59" t="s">
        <v>54</v>
      </c>
      <c r="H18" s="59"/>
      <c r="I18" s="59"/>
      <c r="J18" s="72">
        <v>99.85</v>
      </c>
      <c r="K18" s="59" t="s">
        <v>49</v>
      </c>
      <c r="L18" s="72">
        <v>2</v>
      </c>
      <c r="M18" s="73">
        <v>1</v>
      </c>
      <c r="N18" s="72">
        <v>2</v>
      </c>
      <c r="O18" s="46" t="s">
        <v>24</v>
      </c>
      <c r="P18" s="60"/>
      <c r="Q18" s="82"/>
      <c r="R18" s="76"/>
    </row>
    <row r="19" ht="28" customHeight="1" spans="1:18">
      <c r="A19" s="58" t="s">
        <v>45</v>
      </c>
      <c r="B19" s="59" t="s">
        <v>46</v>
      </c>
      <c r="C19" s="59"/>
      <c r="D19" s="59"/>
      <c r="E19" s="59" t="s">
        <v>55</v>
      </c>
      <c r="F19" s="59"/>
      <c r="G19" s="59" t="s">
        <v>54</v>
      </c>
      <c r="H19" s="59"/>
      <c r="I19" s="59"/>
      <c r="J19" s="72">
        <v>98</v>
      </c>
      <c r="K19" s="59" t="s">
        <v>49</v>
      </c>
      <c r="L19" s="72">
        <v>3</v>
      </c>
      <c r="M19" s="73">
        <v>1</v>
      </c>
      <c r="N19" s="72">
        <v>3</v>
      </c>
      <c r="O19" s="46" t="s">
        <v>24</v>
      </c>
      <c r="P19" s="60"/>
      <c r="Q19" s="82"/>
      <c r="R19" s="76"/>
    </row>
    <row r="20" ht="28" customHeight="1" spans="1:18">
      <c r="A20" s="58" t="s">
        <v>45</v>
      </c>
      <c r="B20" s="59" t="s">
        <v>56</v>
      </c>
      <c r="C20" s="59"/>
      <c r="D20" s="59"/>
      <c r="E20" s="59" t="s">
        <v>57</v>
      </c>
      <c r="F20" s="59"/>
      <c r="G20" s="59" t="s">
        <v>58</v>
      </c>
      <c r="H20" s="59"/>
      <c r="I20" s="59"/>
      <c r="J20" s="59" t="s">
        <v>59</v>
      </c>
      <c r="K20" s="59" t="s">
        <v>24</v>
      </c>
      <c r="L20" s="72">
        <v>2</v>
      </c>
      <c r="M20" s="74">
        <v>1</v>
      </c>
      <c r="N20" s="72">
        <v>1.8</v>
      </c>
      <c r="O20" s="46" t="s">
        <v>24</v>
      </c>
      <c r="P20" s="60"/>
      <c r="Q20" s="82"/>
      <c r="R20" s="76"/>
    </row>
    <row r="21" ht="28" customHeight="1" spans="1:18">
      <c r="A21" s="58" t="s">
        <v>45</v>
      </c>
      <c r="B21" s="59" t="s">
        <v>56</v>
      </c>
      <c r="C21" s="59"/>
      <c r="D21" s="59"/>
      <c r="E21" s="59" t="s">
        <v>60</v>
      </c>
      <c r="F21" s="59"/>
      <c r="G21" s="59" t="s">
        <v>61</v>
      </c>
      <c r="H21" s="59"/>
      <c r="I21" s="59"/>
      <c r="J21" s="59" t="s">
        <v>59</v>
      </c>
      <c r="K21" s="59" t="s">
        <v>24</v>
      </c>
      <c r="L21" s="72">
        <v>2</v>
      </c>
      <c r="M21" s="74">
        <v>1</v>
      </c>
      <c r="N21" s="72">
        <v>1.8</v>
      </c>
      <c r="O21" s="46" t="s">
        <v>24</v>
      </c>
      <c r="P21" s="60"/>
      <c r="Q21" s="82"/>
      <c r="R21" s="76"/>
    </row>
    <row r="22" ht="28" customHeight="1" spans="1:18">
      <c r="A22" s="58" t="s">
        <v>45</v>
      </c>
      <c r="B22" s="59" t="s">
        <v>62</v>
      </c>
      <c r="C22" s="59"/>
      <c r="D22" s="59"/>
      <c r="E22" s="59" t="s">
        <v>63</v>
      </c>
      <c r="F22" s="59"/>
      <c r="G22" s="59" t="s">
        <v>61</v>
      </c>
      <c r="H22" s="59"/>
      <c r="I22" s="59"/>
      <c r="J22" s="59" t="s">
        <v>59</v>
      </c>
      <c r="K22" s="59" t="s">
        <v>24</v>
      </c>
      <c r="L22" s="72">
        <v>2</v>
      </c>
      <c r="M22" s="74">
        <v>1</v>
      </c>
      <c r="N22" s="72">
        <v>1.8</v>
      </c>
      <c r="O22" s="46" t="s">
        <v>24</v>
      </c>
      <c r="P22" s="60"/>
      <c r="Q22" s="82"/>
      <c r="R22" s="76"/>
    </row>
    <row r="23" ht="28" customHeight="1" spans="1:18">
      <c r="A23" s="58" t="s">
        <v>45</v>
      </c>
      <c r="B23" s="59" t="s">
        <v>64</v>
      </c>
      <c r="C23" s="59"/>
      <c r="D23" s="59"/>
      <c r="E23" s="59" t="s">
        <v>65</v>
      </c>
      <c r="F23" s="59"/>
      <c r="G23" s="59" t="s">
        <v>54</v>
      </c>
      <c r="H23" s="59"/>
      <c r="I23" s="59"/>
      <c r="J23" s="72">
        <v>92.63</v>
      </c>
      <c r="K23" s="59" t="s">
        <v>49</v>
      </c>
      <c r="L23" s="72">
        <v>2</v>
      </c>
      <c r="M23" s="73">
        <v>1</v>
      </c>
      <c r="N23" s="72">
        <v>2</v>
      </c>
      <c r="O23" s="46" t="s">
        <v>24</v>
      </c>
      <c r="P23" s="60"/>
      <c r="Q23" s="82"/>
      <c r="R23" s="76"/>
    </row>
    <row r="24" ht="28" customHeight="1" spans="1:18">
      <c r="A24" s="58" t="s">
        <v>45</v>
      </c>
      <c r="B24" s="59" t="s">
        <v>66</v>
      </c>
      <c r="C24" s="59"/>
      <c r="D24" s="59"/>
      <c r="E24" s="59" t="s">
        <v>67</v>
      </c>
      <c r="F24" s="59"/>
      <c r="G24" s="59" t="s">
        <v>58</v>
      </c>
      <c r="H24" s="59"/>
      <c r="I24" s="59"/>
      <c r="J24" s="59" t="s">
        <v>59</v>
      </c>
      <c r="K24" s="59" t="s">
        <v>24</v>
      </c>
      <c r="L24" s="72">
        <v>2</v>
      </c>
      <c r="M24" s="74">
        <v>1</v>
      </c>
      <c r="N24" s="72">
        <v>1.8</v>
      </c>
      <c r="O24" s="46" t="s">
        <v>24</v>
      </c>
      <c r="P24" s="60"/>
      <c r="Q24" s="82"/>
      <c r="R24" s="76"/>
    </row>
    <row r="25" ht="28" customHeight="1" spans="1:18">
      <c r="A25" s="58" t="s">
        <v>45</v>
      </c>
      <c r="B25" s="59" t="s">
        <v>68</v>
      </c>
      <c r="C25" s="59"/>
      <c r="D25" s="59"/>
      <c r="E25" s="59" t="s">
        <v>69</v>
      </c>
      <c r="F25" s="59"/>
      <c r="G25" s="59" t="s">
        <v>61</v>
      </c>
      <c r="H25" s="59"/>
      <c r="I25" s="59"/>
      <c r="J25" s="59" t="s">
        <v>59</v>
      </c>
      <c r="K25" s="59" t="s">
        <v>24</v>
      </c>
      <c r="L25" s="72">
        <v>2</v>
      </c>
      <c r="M25" s="74">
        <v>1</v>
      </c>
      <c r="N25" s="72">
        <v>1.8</v>
      </c>
      <c r="O25" s="46" t="s">
        <v>24</v>
      </c>
      <c r="P25" s="60"/>
      <c r="Q25" s="82"/>
      <c r="R25" s="76"/>
    </row>
    <row r="26" ht="28" customHeight="1" spans="1:18">
      <c r="A26" s="58" t="s">
        <v>70</v>
      </c>
      <c r="B26" s="59" t="s">
        <v>71</v>
      </c>
      <c r="C26" s="59"/>
      <c r="D26" s="59"/>
      <c r="E26" s="59" t="s">
        <v>72</v>
      </c>
      <c r="F26" s="59"/>
      <c r="G26" s="59" t="s">
        <v>48</v>
      </c>
      <c r="H26" s="59"/>
      <c r="I26" s="59"/>
      <c r="J26" s="72">
        <v>100</v>
      </c>
      <c r="K26" s="59" t="s">
        <v>49</v>
      </c>
      <c r="L26" s="72">
        <v>1</v>
      </c>
      <c r="M26" s="73">
        <v>1</v>
      </c>
      <c r="N26" s="72">
        <v>1</v>
      </c>
      <c r="O26" s="46" t="s">
        <v>24</v>
      </c>
      <c r="P26" s="60"/>
      <c r="Q26" s="82"/>
      <c r="R26" s="76"/>
    </row>
    <row r="27" ht="28" customHeight="1" spans="1:18">
      <c r="A27" s="58" t="s">
        <v>70</v>
      </c>
      <c r="B27" s="59" t="s">
        <v>71</v>
      </c>
      <c r="C27" s="59"/>
      <c r="D27" s="59"/>
      <c r="E27" s="59" t="s">
        <v>73</v>
      </c>
      <c r="F27" s="59"/>
      <c r="G27" s="59" t="s">
        <v>74</v>
      </c>
      <c r="H27" s="59"/>
      <c r="I27" s="59"/>
      <c r="J27" s="59" t="s">
        <v>59</v>
      </c>
      <c r="K27" s="59" t="s">
        <v>24</v>
      </c>
      <c r="L27" s="72">
        <v>1</v>
      </c>
      <c r="M27" s="74">
        <v>1</v>
      </c>
      <c r="N27" s="72">
        <v>0.9</v>
      </c>
      <c r="O27" s="46" t="s">
        <v>24</v>
      </c>
      <c r="P27" s="60"/>
      <c r="Q27" s="82"/>
      <c r="R27" s="76"/>
    </row>
    <row r="28" ht="28" customHeight="1" spans="1:18">
      <c r="A28" s="58" t="s">
        <v>70</v>
      </c>
      <c r="B28" s="59" t="s">
        <v>71</v>
      </c>
      <c r="C28" s="59"/>
      <c r="D28" s="59"/>
      <c r="E28" s="59" t="s">
        <v>75</v>
      </c>
      <c r="F28" s="59"/>
      <c r="G28" s="59" t="s">
        <v>48</v>
      </c>
      <c r="H28" s="59"/>
      <c r="I28" s="59"/>
      <c r="J28" s="72">
        <v>100</v>
      </c>
      <c r="K28" s="59" t="s">
        <v>49</v>
      </c>
      <c r="L28" s="72">
        <v>1</v>
      </c>
      <c r="M28" s="73">
        <v>1</v>
      </c>
      <c r="N28" s="72">
        <v>1</v>
      </c>
      <c r="O28" s="46" t="s">
        <v>24</v>
      </c>
      <c r="P28" s="60"/>
      <c r="Q28" s="82"/>
      <c r="R28" s="76"/>
    </row>
    <row r="29" ht="28" customHeight="1" spans="1:18">
      <c r="A29" s="58" t="s">
        <v>70</v>
      </c>
      <c r="B29" s="59" t="s">
        <v>71</v>
      </c>
      <c r="C29" s="59"/>
      <c r="D29" s="59"/>
      <c r="E29" s="59" t="s">
        <v>76</v>
      </c>
      <c r="F29" s="59"/>
      <c r="G29" s="59" t="s">
        <v>48</v>
      </c>
      <c r="H29" s="59"/>
      <c r="I29" s="59"/>
      <c r="J29" s="72">
        <v>100</v>
      </c>
      <c r="K29" s="59" t="s">
        <v>49</v>
      </c>
      <c r="L29" s="72">
        <v>1</v>
      </c>
      <c r="M29" s="73">
        <v>1</v>
      </c>
      <c r="N29" s="72">
        <v>1</v>
      </c>
      <c r="O29" s="46" t="s">
        <v>24</v>
      </c>
      <c r="P29" s="60"/>
      <c r="Q29" s="82"/>
      <c r="R29" s="76"/>
    </row>
    <row r="30" ht="28" customHeight="1" spans="1:18">
      <c r="A30" s="58" t="s">
        <v>70</v>
      </c>
      <c r="B30" s="59" t="s">
        <v>71</v>
      </c>
      <c r="C30" s="59"/>
      <c r="D30" s="59"/>
      <c r="E30" s="59" t="s">
        <v>77</v>
      </c>
      <c r="F30" s="59"/>
      <c r="G30" s="59" t="s">
        <v>48</v>
      </c>
      <c r="H30" s="59"/>
      <c r="I30" s="59"/>
      <c r="J30" s="72">
        <v>100</v>
      </c>
      <c r="K30" s="59" t="s">
        <v>49</v>
      </c>
      <c r="L30" s="72">
        <v>1</v>
      </c>
      <c r="M30" s="73">
        <v>1</v>
      </c>
      <c r="N30" s="72">
        <v>1</v>
      </c>
      <c r="O30" s="46" t="s">
        <v>24</v>
      </c>
      <c r="P30" s="60"/>
      <c r="Q30" s="82"/>
      <c r="R30" s="76"/>
    </row>
    <row r="31" ht="28" customHeight="1" spans="1:18">
      <c r="A31" s="58" t="s">
        <v>70</v>
      </c>
      <c r="B31" s="59" t="s">
        <v>71</v>
      </c>
      <c r="C31" s="59"/>
      <c r="D31" s="59"/>
      <c r="E31" s="59" t="s">
        <v>78</v>
      </c>
      <c r="F31" s="59"/>
      <c r="G31" s="59" t="s">
        <v>48</v>
      </c>
      <c r="H31" s="59"/>
      <c r="I31" s="59"/>
      <c r="J31" s="72">
        <v>100</v>
      </c>
      <c r="K31" s="59" t="s">
        <v>49</v>
      </c>
      <c r="L31" s="72">
        <v>1</v>
      </c>
      <c r="M31" s="73">
        <v>1</v>
      </c>
      <c r="N31" s="72">
        <v>1</v>
      </c>
      <c r="O31" s="46" t="s">
        <v>24</v>
      </c>
      <c r="P31" s="60"/>
      <c r="Q31" s="82"/>
      <c r="R31" s="76"/>
    </row>
    <row r="32" ht="28" customHeight="1" spans="1:18">
      <c r="A32" s="58" t="s">
        <v>70</v>
      </c>
      <c r="B32" s="59" t="s">
        <v>71</v>
      </c>
      <c r="C32" s="59"/>
      <c r="D32" s="59"/>
      <c r="E32" s="59" t="s">
        <v>79</v>
      </c>
      <c r="F32" s="59"/>
      <c r="G32" s="59" t="s">
        <v>80</v>
      </c>
      <c r="H32" s="59"/>
      <c r="I32" s="59"/>
      <c r="J32" s="72">
        <v>35</v>
      </c>
      <c r="K32" s="59" t="s">
        <v>81</v>
      </c>
      <c r="L32" s="72">
        <v>1</v>
      </c>
      <c r="M32" s="73">
        <v>1</v>
      </c>
      <c r="N32" s="72">
        <v>1</v>
      </c>
      <c r="O32" s="46" t="s">
        <v>24</v>
      </c>
      <c r="P32" s="60"/>
      <c r="Q32" s="82"/>
      <c r="R32" s="76"/>
    </row>
    <row r="33" ht="28" customHeight="1" spans="1:18">
      <c r="A33" s="58" t="s">
        <v>70</v>
      </c>
      <c r="B33" s="59" t="s">
        <v>71</v>
      </c>
      <c r="C33" s="59"/>
      <c r="D33" s="59"/>
      <c r="E33" s="59" t="s">
        <v>82</v>
      </c>
      <c r="F33" s="59"/>
      <c r="G33" s="59" t="s">
        <v>83</v>
      </c>
      <c r="H33" s="59"/>
      <c r="I33" s="59"/>
      <c r="J33" s="72">
        <v>7</v>
      </c>
      <c r="K33" s="59" t="s">
        <v>84</v>
      </c>
      <c r="L33" s="72">
        <v>1</v>
      </c>
      <c r="M33" s="73">
        <v>1</v>
      </c>
      <c r="N33" s="72">
        <v>1</v>
      </c>
      <c r="O33" s="46" t="s">
        <v>24</v>
      </c>
      <c r="P33" s="60"/>
      <c r="Q33" s="82"/>
      <c r="R33" s="76"/>
    </row>
    <row r="34" ht="28" customHeight="1" spans="1:18">
      <c r="A34" s="58" t="s">
        <v>70</v>
      </c>
      <c r="B34" s="59" t="s">
        <v>71</v>
      </c>
      <c r="C34" s="59"/>
      <c r="D34" s="59"/>
      <c r="E34" s="59" t="s">
        <v>85</v>
      </c>
      <c r="F34" s="59"/>
      <c r="G34" s="59" t="s">
        <v>86</v>
      </c>
      <c r="H34" s="59"/>
      <c r="I34" s="59"/>
      <c r="J34" s="72">
        <v>18619.38</v>
      </c>
      <c r="K34" s="59" t="s">
        <v>87</v>
      </c>
      <c r="L34" s="72">
        <v>1</v>
      </c>
      <c r="M34" s="73">
        <v>1</v>
      </c>
      <c r="N34" s="72">
        <v>1</v>
      </c>
      <c r="O34" s="46" t="s">
        <v>24</v>
      </c>
      <c r="P34" s="60"/>
      <c r="Q34" s="82"/>
      <c r="R34" s="76"/>
    </row>
    <row r="35" ht="28" customHeight="1" spans="1:18">
      <c r="A35" s="58" t="s">
        <v>70</v>
      </c>
      <c r="B35" s="59" t="s">
        <v>71</v>
      </c>
      <c r="C35" s="59"/>
      <c r="D35" s="59"/>
      <c r="E35" s="59" t="s">
        <v>88</v>
      </c>
      <c r="F35" s="59"/>
      <c r="G35" s="59" t="s">
        <v>48</v>
      </c>
      <c r="H35" s="59"/>
      <c r="I35" s="59"/>
      <c r="J35" s="72">
        <v>100</v>
      </c>
      <c r="K35" s="59" t="s">
        <v>49</v>
      </c>
      <c r="L35" s="72">
        <v>1</v>
      </c>
      <c r="M35" s="73">
        <v>1</v>
      </c>
      <c r="N35" s="72">
        <v>1</v>
      </c>
      <c r="O35" s="46" t="s">
        <v>24</v>
      </c>
      <c r="P35" s="60"/>
      <c r="Q35" s="82"/>
      <c r="R35" s="76"/>
    </row>
    <row r="36" ht="28" customHeight="1" spans="1:18">
      <c r="A36" s="58" t="s">
        <v>70</v>
      </c>
      <c r="B36" s="59" t="s">
        <v>71</v>
      </c>
      <c r="C36" s="59"/>
      <c r="D36" s="59"/>
      <c r="E36" s="59" t="s">
        <v>89</v>
      </c>
      <c r="F36" s="59"/>
      <c r="G36" s="59" t="s">
        <v>48</v>
      </c>
      <c r="H36" s="59"/>
      <c r="I36" s="59"/>
      <c r="J36" s="72">
        <v>120.46</v>
      </c>
      <c r="K36" s="59" t="s">
        <v>49</v>
      </c>
      <c r="L36" s="72">
        <v>1</v>
      </c>
      <c r="M36" s="73">
        <v>1.2046</v>
      </c>
      <c r="N36" s="72">
        <v>0.74</v>
      </c>
      <c r="O36" s="46" t="s">
        <v>24</v>
      </c>
      <c r="P36" s="60"/>
      <c r="Q36" s="82"/>
      <c r="R36" s="76"/>
    </row>
    <row r="37" ht="28" customHeight="1" spans="1:18">
      <c r="A37" s="58" t="s">
        <v>70</v>
      </c>
      <c r="B37" s="59" t="s">
        <v>71</v>
      </c>
      <c r="C37" s="59"/>
      <c r="D37" s="59"/>
      <c r="E37" s="59" t="s">
        <v>90</v>
      </c>
      <c r="F37" s="59"/>
      <c r="G37" s="59" t="s">
        <v>91</v>
      </c>
      <c r="H37" s="59"/>
      <c r="I37" s="59"/>
      <c r="J37" s="72">
        <v>80</v>
      </c>
      <c r="K37" s="59" t="s">
        <v>49</v>
      </c>
      <c r="L37" s="72">
        <v>1</v>
      </c>
      <c r="M37" s="73">
        <v>1.6</v>
      </c>
      <c r="N37" s="72">
        <v>0</v>
      </c>
      <c r="O37" s="46" t="s">
        <v>24</v>
      </c>
      <c r="P37" s="60"/>
      <c r="Q37" s="82"/>
      <c r="R37" s="76"/>
    </row>
    <row r="38" ht="28" customHeight="1" spans="1:18">
      <c r="A38" s="58" t="s">
        <v>70</v>
      </c>
      <c r="B38" s="59" t="s">
        <v>71</v>
      </c>
      <c r="C38" s="59"/>
      <c r="D38" s="59"/>
      <c r="E38" s="59" t="s">
        <v>92</v>
      </c>
      <c r="F38" s="59"/>
      <c r="G38" s="59" t="s">
        <v>93</v>
      </c>
      <c r="H38" s="59"/>
      <c r="I38" s="59"/>
      <c r="J38" s="72">
        <v>2</v>
      </c>
      <c r="K38" s="59" t="s">
        <v>49</v>
      </c>
      <c r="L38" s="72">
        <v>1</v>
      </c>
      <c r="M38" s="73">
        <v>1</v>
      </c>
      <c r="N38" s="72">
        <v>1</v>
      </c>
      <c r="O38" s="46" t="s">
        <v>24</v>
      </c>
      <c r="P38" s="60"/>
      <c r="Q38" s="82"/>
      <c r="R38" s="76"/>
    </row>
    <row r="39" ht="28" customHeight="1" spans="1:18">
      <c r="A39" s="58" t="s">
        <v>70</v>
      </c>
      <c r="B39" s="59" t="s">
        <v>71</v>
      </c>
      <c r="C39" s="59"/>
      <c r="D39" s="59"/>
      <c r="E39" s="59" t="s">
        <v>94</v>
      </c>
      <c r="F39" s="59"/>
      <c r="G39" s="59" t="s">
        <v>95</v>
      </c>
      <c r="H39" s="59"/>
      <c r="I39" s="59"/>
      <c r="J39" s="59" t="s">
        <v>59</v>
      </c>
      <c r="K39" s="59" t="s">
        <v>24</v>
      </c>
      <c r="L39" s="72">
        <v>1</v>
      </c>
      <c r="M39" s="74">
        <v>1</v>
      </c>
      <c r="N39" s="72">
        <v>0.9</v>
      </c>
      <c r="O39" s="46" t="s">
        <v>24</v>
      </c>
      <c r="P39" s="60"/>
      <c r="Q39" s="82"/>
      <c r="R39" s="76"/>
    </row>
    <row r="40" ht="28" customHeight="1" spans="1:18">
      <c r="A40" s="58" t="s">
        <v>70</v>
      </c>
      <c r="B40" s="59" t="s">
        <v>71</v>
      </c>
      <c r="C40" s="59"/>
      <c r="D40" s="59"/>
      <c r="E40" s="59" t="s">
        <v>96</v>
      </c>
      <c r="F40" s="59"/>
      <c r="G40" s="59" t="s">
        <v>97</v>
      </c>
      <c r="H40" s="59"/>
      <c r="I40" s="59"/>
      <c r="J40" s="59" t="s">
        <v>59</v>
      </c>
      <c r="K40" s="59" t="s">
        <v>24</v>
      </c>
      <c r="L40" s="72">
        <v>1</v>
      </c>
      <c r="M40" s="74">
        <v>1</v>
      </c>
      <c r="N40" s="72">
        <v>0.9</v>
      </c>
      <c r="O40" s="46" t="s">
        <v>24</v>
      </c>
      <c r="P40" s="60"/>
      <c r="Q40" s="82"/>
      <c r="R40" s="76"/>
    </row>
    <row r="41" ht="28" customHeight="1" spans="1:18">
      <c r="A41" s="58" t="s">
        <v>70</v>
      </c>
      <c r="B41" s="59" t="s">
        <v>71</v>
      </c>
      <c r="C41" s="59"/>
      <c r="D41" s="59"/>
      <c r="E41" s="59" t="s">
        <v>98</v>
      </c>
      <c r="F41" s="59"/>
      <c r="G41" s="59" t="s">
        <v>48</v>
      </c>
      <c r="H41" s="59"/>
      <c r="I41" s="59"/>
      <c r="J41" s="72">
        <v>100</v>
      </c>
      <c r="K41" s="59" t="s">
        <v>49</v>
      </c>
      <c r="L41" s="72">
        <v>2</v>
      </c>
      <c r="M41" s="73">
        <v>1</v>
      </c>
      <c r="N41" s="72">
        <v>2</v>
      </c>
      <c r="O41" s="46" t="s">
        <v>24</v>
      </c>
      <c r="P41" s="60"/>
      <c r="Q41" s="82"/>
      <c r="R41" s="76"/>
    </row>
    <row r="42" ht="28" customHeight="1" spans="1:18">
      <c r="A42" s="58" t="s">
        <v>70</v>
      </c>
      <c r="B42" s="59" t="s">
        <v>71</v>
      </c>
      <c r="C42" s="59"/>
      <c r="D42" s="59"/>
      <c r="E42" s="59" t="s">
        <v>99</v>
      </c>
      <c r="F42" s="59"/>
      <c r="G42" s="59" t="s">
        <v>48</v>
      </c>
      <c r="H42" s="59"/>
      <c r="I42" s="59"/>
      <c r="J42" s="72">
        <v>100</v>
      </c>
      <c r="K42" s="59" t="s">
        <v>49</v>
      </c>
      <c r="L42" s="72">
        <v>1</v>
      </c>
      <c r="M42" s="73">
        <v>1</v>
      </c>
      <c r="N42" s="72">
        <v>1</v>
      </c>
      <c r="O42" s="46" t="s">
        <v>24</v>
      </c>
      <c r="P42" s="60"/>
      <c r="Q42" s="82"/>
      <c r="R42" s="76"/>
    </row>
    <row r="43" ht="28" customHeight="1" spans="1:18">
      <c r="A43" s="58" t="s">
        <v>70</v>
      </c>
      <c r="B43" s="59" t="s">
        <v>71</v>
      </c>
      <c r="C43" s="59"/>
      <c r="D43" s="59"/>
      <c r="E43" s="59" t="s">
        <v>100</v>
      </c>
      <c r="F43" s="59"/>
      <c r="G43" s="59" t="s">
        <v>48</v>
      </c>
      <c r="H43" s="59"/>
      <c r="I43" s="59"/>
      <c r="J43" s="72">
        <v>100</v>
      </c>
      <c r="K43" s="59" t="s">
        <v>49</v>
      </c>
      <c r="L43" s="72">
        <v>1</v>
      </c>
      <c r="M43" s="73">
        <v>1</v>
      </c>
      <c r="N43" s="72">
        <v>1</v>
      </c>
      <c r="O43" s="46" t="s">
        <v>24</v>
      </c>
      <c r="P43" s="60"/>
      <c r="Q43" s="82"/>
      <c r="R43" s="76"/>
    </row>
    <row r="44" ht="28" customHeight="1" spans="1:18">
      <c r="A44" s="58" t="s">
        <v>70</v>
      </c>
      <c r="B44" s="59" t="s">
        <v>71</v>
      </c>
      <c r="C44" s="59"/>
      <c r="D44" s="59"/>
      <c r="E44" s="59" t="s">
        <v>101</v>
      </c>
      <c r="F44" s="59"/>
      <c r="G44" s="59" t="s">
        <v>102</v>
      </c>
      <c r="H44" s="59"/>
      <c r="I44" s="59"/>
      <c r="J44" s="72">
        <v>3</v>
      </c>
      <c r="K44" s="59" t="s">
        <v>49</v>
      </c>
      <c r="L44" s="72">
        <v>2</v>
      </c>
      <c r="M44" s="73">
        <v>1</v>
      </c>
      <c r="N44" s="72">
        <v>2</v>
      </c>
      <c r="O44" s="46" t="s">
        <v>24</v>
      </c>
      <c r="P44" s="60"/>
      <c r="Q44" s="82"/>
      <c r="R44" s="76"/>
    </row>
    <row r="45" ht="28" customHeight="1" spans="1:18">
      <c r="A45" s="58" t="s">
        <v>70</v>
      </c>
      <c r="B45" s="59" t="s">
        <v>71</v>
      </c>
      <c r="C45" s="59"/>
      <c r="D45" s="59"/>
      <c r="E45" s="59" t="s">
        <v>103</v>
      </c>
      <c r="F45" s="59"/>
      <c r="G45" s="59" t="s">
        <v>48</v>
      </c>
      <c r="H45" s="59"/>
      <c r="I45" s="59"/>
      <c r="J45" s="72">
        <v>100</v>
      </c>
      <c r="K45" s="59" t="s">
        <v>49</v>
      </c>
      <c r="L45" s="72">
        <v>1</v>
      </c>
      <c r="M45" s="73">
        <v>1</v>
      </c>
      <c r="N45" s="72">
        <v>1</v>
      </c>
      <c r="O45" s="46" t="s">
        <v>24</v>
      </c>
      <c r="P45" s="60"/>
      <c r="Q45" s="82"/>
      <c r="R45" s="76"/>
    </row>
    <row r="46" ht="28" customHeight="1" spans="1:18">
      <c r="A46" s="58" t="s">
        <v>70</v>
      </c>
      <c r="B46" s="59" t="s">
        <v>71</v>
      </c>
      <c r="C46" s="59"/>
      <c r="D46" s="59"/>
      <c r="E46" s="59" t="s">
        <v>104</v>
      </c>
      <c r="F46" s="59"/>
      <c r="G46" s="59" t="s">
        <v>48</v>
      </c>
      <c r="H46" s="59"/>
      <c r="I46" s="59"/>
      <c r="J46" s="72">
        <v>100</v>
      </c>
      <c r="K46" s="59" t="s">
        <v>49</v>
      </c>
      <c r="L46" s="72">
        <v>2</v>
      </c>
      <c r="M46" s="73">
        <v>1</v>
      </c>
      <c r="N46" s="72">
        <v>2</v>
      </c>
      <c r="O46" s="46" t="s">
        <v>24</v>
      </c>
      <c r="P46" s="60"/>
      <c r="Q46" s="82"/>
      <c r="R46" s="76"/>
    </row>
    <row r="47" ht="28" customHeight="1" spans="1:18">
      <c r="A47" s="58" t="s">
        <v>70</v>
      </c>
      <c r="B47" s="59" t="s">
        <v>71</v>
      </c>
      <c r="C47" s="59"/>
      <c r="D47" s="59"/>
      <c r="E47" s="59" t="s">
        <v>105</v>
      </c>
      <c r="F47" s="59"/>
      <c r="G47" s="59" t="s">
        <v>48</v>
      </c>
      <c r="H47" s="59"/>
      <c r="I47" s="59"/>
      <c r="J47" s="72">
        <v>100</v>
      </c>
      <c r="K47" s="59" t="s">
        <v>49</v>
      </c>
      <c r="L47" s="72">
        <v>2</v>
      </c>
      <c r="M47" s="73">
        <v>1</v>
      </c>
      <c r="N47" s="72">
        <v>2</v>
      </c>
      <c r="O47" s="46" t="s">
        <v>24</v>
      </c>
      <c r="P47" s="60"/>
      <c r="Q47" s="82"/>
      <c r="R47" s="76"/>
    </row>
    <row r="48" ht="28" customHeight="1" spans="1:18">
      <c r="A48" s="58" t="s">
        <v>70</v>
      </c>
      <c r="B48" s="59" t="s">
        <v>106</v>
      </c>
      <c r="C48" s="59"/>
      <c r="D48" s="59"/>
      <c r="E48" s="59" t="s">
        <v>107</v>
      </c>
      <c r="F48" s="59"/>
      <c r="G48" s="59" t="s">
        <v>108</v>
      </c>
      <c r="H48" s="59"/>
      <c r="I48" s="59"/>
      <c r="J48" s="59" t="s">
        <v>59</v>
      </c>
      <c r="K48" s="59" t="s">
        <v>24</v>
      </c>
      <c r="L48" s="72">
        <v>1</v>
      </c>
      <c r="M48" s="74">
        <v>1</v>
      </c>
      <c r="N48" s="72">
        <v>0.9</v>
      </c>
      <c r="O48" s="46" t="s">
        <v>24</v>
      </c>
      <c r="P48" s="60"/>
      <c r="Q48" s="82"/>
      <c r="R48" s="76"/>
    </row>
    <row r="49" ht="28" customHeight="1" spans="1:18">
      <c r="A49" s="58" t="s">
        <v>70</v>
      </c>
      <c r="B49" s="59" t="s">
        <v>106</v>
      </c>
      <c r="C49" s="59"/>
      <c r="D49" s="59"/>
      <c r="E49" s="59" t="s">
        <v>109</v>
      </c>
      <c r="F49" s="59"/>
      <c r="G49" s="59" t="s">
        <v>110</v>
      </c>
      <c r="H49" s="59"/>
      <c r="I49" s="59"/>
      <c r="J49" s="59" t="s">
        <v>59</v>
      </c>
      <c r="K49" s="59" t="s">
        <v>24</v>
      </c>
      <c r="L49" s="72">
        <v>1</v>
      </c>
      <c r="M49" s="74">
        <v>1</v>
      </c>
      <c r="N49" s="72">
        <v>0.9</v>
      </c>
      <c r="O49" s="46" t="s">
        <v>24</v>
      </c>
      <c r="P49" s="60"/>
      <c r="Q49" s="82"/>
      <c r="R49" s="76"/>
    </row>
    <row r="50" ht="28" customHeight="1" spans="1:18">
      <c r="A50" s="58" t="s">
        <v>70</v>
      </c>
      <c r="B50" s="59" t="s">
        <v>106</v>
      </c>
      <c r="C50" s="59"/>
      <c r="D50" s="59"/>
      <c r="E50" s="59" t="s">
        <v>111</v>
      </c>
      <c r="F50" s="59"/>
      <c r="G50" s="59" t="s">
        <v>112</v>
      </c>
      <c r="H50" s="59"/>
      <c r="I50" s="59"/>
      <c r="J50" s="59" t="s">
        <v>59</v>
      </c>
      <c r="K50" s="59" t="s">
        <v>24</v>
      </c>
      <c r="L50" s="72">
        <v>1</v>
      </c>
      <c r="M50" s="74">
        <v>1</v>
      </c>
      <c r="N50" s="72">
        <v>0.9</v>
      </c>
      <c r="O50" s="46" t="s">
        <v>24</v>
      </c>
      <c r="P50" s="60"/>
      <c r="Q50" s="82"/>
      <c r="R50" s="76"/>
    </row>
    <row r="51" ht="28" customHeight="1" spans="1:18">
      <c r="A51" s="58" t="s">
        <v>70</v>
      </c>
      <c r="B51" s="59" t="s">
        <v>106</v>
      </c>
      <c r="C51" s="59"/>
      <c r="D51" s="59"/>
      <c r="E51" s="59" t="s">
        <v>113</v>
      </c>
      <c r="F51" s="59"/>
      <c r="G51" s="59" t="s">
        <v>48</v>
      </c>
      <c r="H51" s="59"/>
      <c r="I51" s="59"/>
      <c r="J51" s="72">
        <v>100</v>
      </c>
      <c r="K51" s="59" t="s">
        <v>49</v>
      </c>
      <c r="L51" s="72">
        <v>2</v>
      </c>
      <c r="M51" s="73">
        <v>1</v>
      </c>
      <c r="N51" s="72">
        <v>2</v>
      </c>
      <c r="O51" s="46" t="s">
        <v>24</v>
      </c>
      <c r="P51" s="60"/>
      <c r="Q51" s="82"/>
      <c r="R51" s="76"/>
    </row>
    <row r="52" ht="28" customHeight="1" spans="1:18">
      <c r="A52" s="58" t="s">
        <v>70</v>
      </c>
      <c r="B52" s="59" t="s">
        <v>106</v>
      </c>
      <c r="C52" s="59"/>
      <c r="D52" s="59"/>
      <c r="E52" s="59" t="s">
        <v>114</v>
      </c>
      <c r="F52" s="59"/>
      <c r="G52" s="59" t="s">
        <v>115</v>
      </c>
      <c r="H52" s="59"/>
      <c r="I52" s="59"/>
      <c r="J52" s="72">
        <v>0</v>
      </c>
      <c r="K52" s="59" t="s">
        <v>116</v>
      </c>
      <c r="L52" s="72">
        <v>2</v>
      </c>
      <c r="M52" s="74">
        <v>1</v>
      </c>
      <c r="N52" s="72">
        <v>2</v>
      </c>
      <c r="O52" s="46" t="s">
        <v>24</v>
      </c>
      <c r="P52" s="60"/>
      <c r="Q52" s="82"/>
      <c r="R52" s="76"/>
    </row>
    <row r="53" ht="28" customHeight="1" spans="1:18">
      <c r="A53" s="58" t="s">
        <v>70</v>
      </c>
      <c r="B53" s="59" t="s">
        <v>106</v>
      </c>
      <c r="C53" s="59"/>
      <c r="D53" s="59"/>
      <c r="E53" s="59" t="s">
        <v>117</v>
      </c>
      <c r="F53" s="59"/>
      <c r="G53" s="59" t="s">
        <v>118</v>
      </c>
      <c r="H53" s="59"/>
      <c r="I53" s="59"/>
      <c r="J53" s="59" t="s">
        <v>59</v>
      </c>
      <c r="K53" s="59" t="s">
        <v>24</v>
      </c>
      <c r="L53" s="72">
        <v>1</v>
      </c>
      <c r="M53" s="74">
        <v>1</v>
      </c>
      <c r="N53" s="72">
        <v>0.9</v>
      </c>
      <c r="O53" s="46" t="s">
        <v>24</v>
      </c>
      <c r="P53" s="60"/>
      <c r="Q53" s="82"/>
      <c r="R53" s="76"/>
    </row>
    <row r="54" ht="28" customHeight="1" spans="1:18">
      <c r="A54" s="58" t="s">
        <v>70</v>
      </c>
      <c r="B54" s="59" t="s">
        <v>106</v>
      </c>
      <c r="C54" s="59"/>
      <c r="D54" s="59"/>
      <c r="E54" s="59" t="s">
        <v>119</v>
      </c>
      <c r="F54" s="59"/>
      <c r="G54" s="59" t="s">
        <v>120</v>
      </c>
      <c r="H54" s="59"/>
      <c r="I54" s="59"/>
      <c r="J54" s="72">
        <v>100</v>
      </c>
      <c r="K54" s="59" t="s">
        <v>49</v>
      </c>
      <c r="L54" s="72">
        <v>1</v>
      </c>
      <c r="M54" s="73">
        <v>1.1111</v>
      </c>
      <c r="N54" s="72">
        <v>0.97</v>
      </c>
      <c r="O54" s="46" t="s">
        <v>24</v>
      </c>
      <c r="P54" s="60"/>
      <c r="Q54" s="82"/>
      <c r="R54" s="76"/>
    </row>
    <row r="55" ht="28" customHeight="1" spans="1:18">
      <c r="A55" s="58" t="s">
        <v>70</v>
      </c>
      <c r="B55" s="59" t="s">
        <v>106</v>
      </c>
      <c r="C55" s="59"/>
      <c r="D55" s="59"/>
      <c r="E55" s="59" t="s">
        <v>121</v>
      </c>
      <c r="F55" s="59"/>
      <c r="G55" s="59" t="s">
        <v>120</v>
      </c>
      <c r="H55" s="59"/>
      <c r="I55" s="59"/>
      <c r="J55" s="72">
        <v>90</v>
      </c>
      <c r="K55" s="59" t="s">
        <v>49</v>
      </c>
      <c r="L55" s="72">
        <v>2</v>
      </c>
      <c r="M55" s="73">
        <v>1</v>
      </c>
      <c r="N55" s="72">
        <v>2</v>
      </c>
      <c r="O55" s="46" t="s">
        <v>24</v>
      </c>
      <c r="P55" s="60"/>
      <c r="Q55" s="82"/>
      <c r="R55" s="76"/>
    </row>
    <row r="56" ht="28" customHeight="1" spans="1:18">
      <c r="A56" s="58" t="s">
        <v>70</v>
      </c>
      <c r="B56" s="59" t="s">
        <v>106</v>
      </c>
      <c r="C56" s="59"/>
      <c r="D56" s="59"/>
      <c r="E56" s="59" t="s">
        <v>122</v>
      </c>
      <c r="F56" s="59"/>
      <c r="G56" s="59" t="s">
        <v>120</v>
      </c>
      <c r="H56" s="59"/>
      <c r="I56" s="59"/>
      <c r="J56" s="72">
        <v>91.55</v>
      </c>
      <c r="K56" s="59" t="s">
        <v>49</v>
      </c>
      <c r="L56" s="72">
        <v>2</v>
      </c>
      <c r="M56" s="73">
        <v>1.0172</v>
      </c>
      <c r="N56" s="72">
        <v>2</v>
      </c>
      <c r="O56" s="46" t="s">
        <v>24</v>
      </c>
      <c r="P56" s="60"/>
      <c r="Q56" s="82"/>
      <c r="R56" s="76"/>
    </row>
    <row r="57" ht="28" customHeight="1" spans="1:18">
      <c r="A57" s="58" t="s">
        <v>70</v>
      </c>
      <c r="B57" s="59" t="s">
        <v>106</v>
      </c>
      <c r="C57" s="59"/>
      <c r="D57" s="59"/>
      <c r="E57" s="59" t="s">
        <v>123</v>
      </c>
      <c r="F57" s="59"/>
      <c r="G57" s="59" t="s">
        <v>124</v>
      </c>
      <c r="H57" s="59"/>
      <c r="I57" s="59"/>
      <c r="J57" s="72">
        <v>15</v>
      </c>
      <c r="K57" s="59" t="s">
        <v>49</v>
      </c>
      <c r="L57" s="72">
        <v>1</v>
      </c>
      <c r="M57" s="73">
        <v>1.5</v>
      </c>
      <c r="N57" s="72">
        <v>0</v>
      </c>
      <c r="O57" s="46" t="s">
        <v>24</v>
      </c>
      <c r="P57" s="60"/>
      <c r="Q57" s="82"/>
      <c r="R57" s="76"/>
    </row>
    <row r="58" ht="28" customHeight="1" spans="1:18">
      <c r="A58" s="58" t="s">
        <v>70</v>
      </c>
      <c r="B58" s="59" t="s">
        <v>106</v>
      </c>
      <c r="C58" s="59"/>
      <c r="D58" s="59"/>
      <c r="E58" s="59" t="s">
        <v>90</v>
      </c>
      <c r="F58" s="59"/>
      <c r="G58" s="59" t="s">
        <v>91</v>
      </c>
      <c r="H58" s="59"/>
      <c r="I58" s="59"/>
      <c r="J58" s="72">
        <v>55</v>
      </c>
      <c r="K58" s="59" t="s">
        <v>49</v>
      </c>
      <c r="L58" s="72">
        <v>2</v>
      </c>
      <c r="M58" s="73">
        <v>1.1</v>
      </c>
      <c r="N58" s="72">
        <v>2</v>
      </c>
      <c r="O58" s="46" t="s">
        <v>24</v>
      </c>
      <c r="P58" s="60"/>
      <c r="Q58" s="82"/>
      <c r="R58" s="76"/>
    </row>
    <row r="59" ht="28" customHeight="1" spans="1:18">
      <c r="A59" s="58" t="s">
        <v>70</v>
      </c>
      <c r="B59" s="59" t="s">
        <v>106</v>
      </c>
      <c r="C59" s="59"/>
      <c r="D59" s="59"/>
      <c r="E59" s="59" t="s">
        <v>125</v>
      </c>
      <c r="F59" s="59"/>
      <c r="G59" s="59" t="s">
        <v>48</v>
      </c>
      <c r="H59" s="59"/>
      <c r="I59" s="59"/>
      <c r="J59" s="72">
        <v>100</v>
      </c>
      <c r="K59" s="59" t="s">
        <v>49</v>
      </c>
      <c r="L59" s="72">
        <v>2</v>
      </c>
      <c r="M59" s="73">
        <v>1</v>
      </c>
      <c r="N59" s="72">
        <v>2</v>
      </c>
      <c r="O59" s="46" t="s">
        <v>24</v>
      </c>
      <c r="P59" s="60"/>
      <c r="Q59" s="82"/>
      <c r="R59" s="76"/>
    </row>
    <row r="60" ht="28" customHeight="1" spans="1:18">
      <c r="A60" s="58" t="s">
        <v>70</v>
      </c>
      <c r="B60" s="59" t="s">
        <v>106</v>
      </c>
      <c r="C60" s="59"/>
      <c r="D60" s="59"/>
      <c r="E60" s="59" t="s">
        <v>126</v>
      </c>
      <c r="F60" s="59"/>
      <c r="G60" s="59" t="s">
        <v>127</v>
      </c>
      <c r="H60" s="59"/>
      <c r="I60" s="59"/>
      <c r="J60" s="59" t="s">
        <v>59</v>
      </c>
      <c r="K60" s="59" t="s">
        <v>24</v>
      </c>
      <c r="L60" s="72">
        <v>1</v>
      </c>
      <c r="M60" s="74">
        <v>1</v>
      </c>
      <c r="N60" s="72">
        <v>0.9</v>
      </c>
      <c r="O60" s="46" t="s">
        <v>24</v>
      </c>
      <c r="P60" s="60"/>
      <c r="Q60" s="82"/>
      <c r="R60" s="76"/>
    </row>
    <row r="61" ht="28" customHeight="1" spans="1:18">
      <c r="A61" s="58" t="s">
        <v>70</v>
      </c>
      <c r="B61" s="59" t="s">
        <v>106</v>
      </c>
      <c r="C61" s="59"/>
      <c r="D61" s="59"/>
      <c r="E61" s="59" t="s">
        <v>128</v>
      </c>
      <c r="F61" s="59"/>
      <c r="G61" s="59" t="s">
        <v>129</v>
      </c>
      <c r="H61" s="59"/>
      <c r="I61" s="59"/>
      <c r="J61" s="72">
        <v>80</v>
      </c>
      <c r="K61" s="59" t="s">
        <v>49</v>
      </c>
      <c r="L61" s="72">
        <v>2</v>
      </c>
      <c r="M61" s="73">
        <v>1</v>
      </c>
      <c r="N61" s="72">
        <v>2</v>
      </c>
      <c r="O61" s="46" t="s">
        <v>24</v>
      </c>
      <c r="P61" s="60"/>
      <c r="Q61" s="82"/>
      <c r="R61" s="76"/>
    </row>
    <row r="62" ht="28" customHeight="1" spans="1:18">
      <c r="A62" s="58" t="s">
        <v>70</v>
      </c>
      <c r="B62" s="59" t="s">
        <v>130</v>
      </c>
      <c r="C62" s="59"/>
      <c r="D62" s="59"/>
      <c r="E62" s="59" t="s">
        <v>131</v>
      </c>
      <c r="F62" s="59"/>
      <c r="G62" s="59" t="s">
        <v>132</v>
      </c>
      <c r="H62" s="59"/>
      <c r="I62" s="59"/>
      <c r="J62" s="72">
        <v>15</v>
      </c>
      <c r="K62" s="59" t="s">
        <v>133</v>
      </c>
      <c r="L62" s="72">
        <v>1</v>
      </c>
      <c r="M62" s="73">
        <v>15</v>
      </c>
      <c r="N62" s="72">
        <v>0</v>
      </c>
      <c r="O62" s="46" t="s">
        <v>24</v>
      </c>
      <c r="P62" s="60"/>
      <c r="Q62" s="82"/>
      <c r="R62" s="76"/>
    </row>
    <row r="63" ht="28" customHeight="1" spans="1:18">
      <c r="A63" s="58" t="s">
        <v>70</v>
      </c>
      <c r="B63" s="59" t="s">
        <v>130</v>
      </c>
      <c r="C63" s="59"/>
      <c r="D63" s="59"/>
      <c r="E63" s="59" t="s">
        <v>134</v>
      </c>
      <c r="F63" s="59"/>
      <c r="G63" s="59" t="s">
        <v>135</v>
      </c>
      <c r="H63" s="59"/>
      <c r="I63" s="59"/>
      <c r="J63" s="72">
        <v>0</v>
      </c>
      <c r="K63" s="59" t="s">
        <v>136</v>
      </c>
      <c r="L63" s="72">
        <v>2</v>
      </c>
      <c r="M63" s="74">
        <v>1</v>
      </c>
      <c r="N63" s="72">
        <v>2</v>
      </c>
      <c r="O63" s="46" t="s">
        <v>24</v>
      </c>
      <c r="P63" s="60"/>
      <c r="Q63" s="82"/>
      <c r="R63" s="76"/>
    </row>
    <row r="64" ht="28" customHeight="1" spans="1:18">
      <c r="A64" s="58" t="s">
        <v>70</v>
      </c>
      <c r="B64" s="59" t="s">
        <v>137</v>
      </c>
      <c r="C64" s="59"/>
      <c r="D64" s="59"/>
      <c r="E64" s="59" t="s">
        <v>138</v>
      </c>
      <c r="F64" s="59"/>
      <c r="G64" s="59" t="s">
        <v>129</v>
      </c>
      <c r="H64" s="59"/>
      <c r="I64" s="59"/>
      <c r="J64" s="72">
        <v>95</v>
      </c>
      <c r="K64" s="59" t="s">
        <v>49</v>
      </c>
      <c r="L64" s="72">
        <v>5</v>
      </c>
      <c r="M64" s="73">
        <v>1.1875</v>
      </c>
      <c r="N64" s="72">
        <v>3.91</v>
      </c>
      <c r="O64" s="46" t="s">
        <v>24</v>
      </c>
      <c r="P64" s="60"/>
      <c r="Q64" s="82"/>
      <c r="R64" s="76"/>
    </row>
    <row r="65" ht="28" customHeight="1" spans="1:18">
      <c r="A65" s="58" t="s">
        <v>70</v>
      </c>
      <c r="B65" s="59" t="s">
        <v>137</v>
      </c>
      <c r="C65" s="59"/>
      <c r="D65" s="59"/>
      <c r="E65" s="59" t="s">
        <v>139</v>
      </c>
      <c r="F65" s="59"/>
      <c r="G65" s="59" t="s">
        <v>120</v>
      </c>
      <c r="H65" s="59"/>
      <c r="I65" s="59"/>
      <c r="J65" s="72">
        <v>95</v>
      </c>
      <c r="K65" s="59" t="s">
        <v>49</v>
      </c>
      <c r="L65" s="72">
        <v>5</v>
      </c>
      <c r="M65" s="73">
        <v>1.0556</v>
      </c>
      <c r="N65" s="72">
        <v>5</v>
      </c>
      <c r="O65" s="46" t="s">
        <v>24</v>
      </c>
      <c r="P65" s="60"/>
      <c r="Q65" s="82"/>
      <c r="R65" s="76"/>
    </row>
    <row r="66" ht="28" customHeight="1" spans="1:18">
      <c r="A66" s="58" t="s">
        <v>140</v>
      </c>
      <c r="B66" s="59" t="s">
        <v>141</v>
      </c>
      <c r="C66" s="59"/>
      <c r="D66" s="59"/>
      <c r="E66" s="59" t="s">
        <v>142</v>
      </c>
      <c r="F66" s="59"/>
      <c r="G66" s="59" t="s">
        <v>143</v>
      </c>
      <c r="H66" s="59"/>
      <c r="I66" s="59"/>
      <c r="J66" s="59" t="s">
        <v>59</v>
      </c>
      <c r="K66" s="59" t="s">
        <v>24</v>
      </c>
      <c r="L66" s="72">
        <v>1</v>
      </c>
      <c r="M66" s="74">
        <v>1</v>
      </c>
      <c r="N66" s="72">
        <v>0.9</v>
      </c>
      <c r="O66" s="46" t="s">
        <v>24</v>
      </c>
      <c r="P66" s="60"/>
      <c r="Q66" s="82"/>
      <c r="R66" s="76"/>
    </row>
    <row r="67" ht="28" customHeight="1" spans="1:18">
      <c r="A67" s="58" t="s">
        <v>140</v>
      </c>
      <c r="B67" s="59" t="s">
        <v>141</v>
      </c>
      <c r="C67" s="59"/>
      <c r="D67" s="59"/>
      <c r="E67" s="59" t="s">
        <v>144</v>
      </c>
      <c r="F67" s="59"/>
      <c r="G67" s="59" t="s">
        <v>145</v>
      </c>
      <c r="H67" s="59"/>
      <c r="I67" s="59"/>
      <c r="J67" s="59" t="s">
        <v>59</v>
      </c>
      <c r="K67" s="59" t="s">
        <v>24</v>
      </c>
      <c r="L67" s="72">
        <v>1</v>
      </c>
      <c r="M67" s="74">
        <v>1</v>
      </c>
      <c r="N67" s="72">
        <v>0.9</v>
      </c>
      <c r="O67" s="46" t="s">
        <v>24</v>
      </c>
      <c r="P67" s="60"/>
      <c r="Q67" s="82"/>
      <c r="R67" s="76"/>
    </row>
    <row r="68" ht="28" customHeight="1" spans="1:18">
      <c r="A68" s="58" t="s">
        <v>140</v>
      </c>
      <c r="B68" s="59" t="s">
        <v>141</v>
      </c>
      <c r="C68" s="59"/>
      <c r="D68" s="59"/>
      <c r="E68" s="59" t="s">
        <v>146</v>
      </c>
      <c r="F68" s="59"/>
      <c r="G68" s="59" t="s">
        <v>147</v>
      </c>
      <c r="H68" s="59"/>
      <c r="I68" s="59"/>
      <c r="J68" s="59" t="s">
        <v>59</v>
      </c>
      <c r="K68" s="59" t="s">
        <v>24</v>
      </c>
      <c r="L68" s="72">
        <v>1</v>
      </c>
      <c r="M68" s="74">
        <v>1</v>
      </c>
      <c r="N68" s="72">
        <v>0.9</v>
      </c>
      <c r="O68" s="46" t="s">
        <v>24</v>
      </c>
      <c r="P68" s="60"/>
      <c r="Q68" s="82"/>
      <c r="R68" s="76"/>
    </row>
    <row r="69" ht="28" customHeight="1" spans="1:18">
      <c r="A69" s="58" t="s">
        <v>140</v>
      </c>
      <c r="B69" s="59" t="s">
        <v>141</v>
      </c>
      <c r="C69" s="59"/>
      <c r="D69" s="59"/>
      <c r="E69" s="59" t="s">
        <v>148</v>
      </c>
      <c r="F69" s="59"/>
      <c r="G69" s="59" t="s">
        <v>149</v>
      </c>
      <c r="H69" s="59"/>
      <c r="I69" s="59"/>
      <c r="J69" s="59" t="s">
        <v>59</v>
      </c>
      <c r="K69" s="59" t="s">
        <v>24</v>
      </c>
      <c r="L69" s="72">
        <v>1</v>
      </c>
      <c r="M69" s="74">
        <v>1</v>
      </c>
      <c r="N69" s="72">
        <v>0.9</v>
      </c>
      <c r="O69" s="46" t="s">
        <v>24</v>
      </c>
      <c r="P69" s="60"/>
      <c r="Q69" s="82"/>
      <c r="R69" s="76"/>
    </row>
    <row r="70" ht="28" customHeight="1" spans="1:18">
      <c r="A70" s="58" t="s">
        <v>140</v>
      </c>
      <c r="B70" s="59" t="s">
        <v>141</v>
      </c>
      <c r="C70" s="59"/>
      <c r="D70" s="59"/>
      <c r="E70" s="59" t="s">
        <v>150</v>
      </c>
      <c r="F70" s="59"/>
      <c r="G70" s="59" t="s">
        <v>151</v>
      </c>
      <c r="H70" s="59"/>
      <c r="I70" s="59"/>
      <c r="J70" s="59" t="s">
        <v>59</v>
      </c>
      <c r="K70" s="59" t="s">
        <v>24</v>
      </c>
      <c r="L70" s="72">
        <v>1</v>
      </c>
      <c r="M70" s="74">
        <v>1</v>
      </c>
      <c r="N70" s="72">
        <v>0.9</v>
      </c>
      <c r="O70" s="46" t="s">
        <v>24</v>
      </c>
      <c r="P70" s="60"/>
      <c r="Q70" s="82"/>
      <c r="R70" s="76"/>
    </row>
    <row r="71" ht="28" customHeight="1" spans="1:18">
      <c r="A71" s="58" t="s">
        <v>140</v>
      </c>
      <c r="B71" s="59" t="s">
        <v>152</v>
      </c>
      <c r="C71" s="59"/>
      <c r="D71" s="59"/>
      <c r="E71" s="59" t="s">
        <v>153</v>
      </c>
      <c r="F71" s="59"/>
      <c r="G71" s="59" t="s">
        <v>112</v>
      </c>
      <c r="H71" s="59"/>
      <c r="I71" s="59"/>
      <c r="J71" s="59" t="s">
        <v>59</v>
      </c>
      <c r="K71" s="59" t="s">
        <v>24</v>
      </c>
      <c r="L71" s="72">
        <v>1</v>
      </c>
      <c r="M71" s="74">
        <v>1</v>
      </c>
      <c r="N71" s="72">
        <v>0.9</v>
      </c>
      <c r="O71" s="46" t="s">
        <v>24</v>
      </c>
      <c r="P71" s="60"/>
      <c r="Q71" s="82"/>
      <c r="R71" s="76"/>
    </row>
    <row r="72" ht="28" customHeight="1" spans="1:18">
      <c r="A72" s="58" t="s">
        <v>140</v>
      </c>
      <c r="B72" s="59" t="s">
        <v>152</v>
      </c>
      <c r="C72" s="59"/>
      <c r="D72" s="59"/>
      <c r="E72" s="59" t="s">
        <v>154</v>
      </c>
      <c r="F72" s="59"/>
      <c r="G72" s="59" t="s">
        <v>155</v>
      </c>
      <c r="H72" s="59"/>
      <c r="I72" s="59"/>
      <c r="J72" s="59" t="s">
        <v>59</v>
      </c>
      <c r="K72" s="59" t="s">
        <v>24</v>
      </c>
      <c r="L72" s="72">
        <v>1</v>
      </c>
      <c r="M72" s="74">
        <v>1</v>
      </c>
      <c r="N72" s="72">
        <v>0.9</v>
      </c>
      <c r="O72" s="46" t="s">
        <v>24</v>
      </c>
      <c r="P72" s="60"/>
      <c r="Q72" s="82"/>
      <c r="R72" s="76"/>
    </row>
    <row r="73" ht="28" customHeight="1" spans="1:18">
      <c r="A73" s="58" t="s">
        <v>140</v>
      </c>
      <c r="B73" s="59" t="s">
        <v>156</v>
      </c>
      <c r="C73" s="59"/>
      <c r="D73" s="59"/>
      <c r="E73" s="59" t="s">
        <v>157</v>
      </c>
      <c r="F73" s="59"/>
      <c r="G73" s="59" t="s">
        <v>61</v>
      </c>
      <c r="H73" s="59"/>
      <c r="I73" s="59"/>
      <c r="J73" s="59" t="s">
        <v>59</v>
      </c>
      <c r="K73" s="59" t="s">
        <v>24</v>
      </c>
      <c r="L73" s="72">
        <v>3</v>
      </c>
      <c r="M73" s="74">
        <v>1</v>
      </c>
      <c r="N73" s="72">
        <v>2.7</v>
      </c>
      <c r="O73" s="46" t="s">
        <v>24</v>
      </c>
      <c r="P73" s="60"/>
      <c r="Q73" s="82"/>
      <c r="R73" s="76"/>
    </row>
    <row r="74" ht="28" customHeight="1" spans="1:18">
      <c r="A74" s="83" t="s">
        <v>158</v>
      </c>
      <c r="B74" s="83"/>
      <c r="C74" s="83"/>
      <c r="D74" s="83"/>
      <c r="E74" s="83"/>
      <c r="F74" s="83"/>
      <c r="G74" s="83"/>
      <c r="H74" s="83"/>
      <c r="I74" s="83"/>
      <c r="J74" s="83"/>
      <c r="K74" s="83"/>
      <c r="L74" s="89">
        <f>SUM(L16:L73)+10</f>
        <v>100</v>
      </c>
      <c r="M74" s="89"/>
      <c r="N74" s="90">
        <f>SUM(N16:N73,O5)</f>
        <v>90.3655668572525</v>
      </c>
      <c r="O74" s="91"/>
      <c r="P74" s="92"/>
      <c r="Q74" s="94"/>
      <c r="R74" s="76"/>
    </row>
    <row r="75" ht="28" customHeight="1" spans="1:18">
      <c r="A75" s="84" t="s">
        <v>159</v>
      </c>
      <c r="B75" s="85"/>
      <c r="C75" s="85"/>
      <c r="D75" s="85"/>
      <c r="E75" s="85"/>
      <c r="F75" s="85"/>
      <c r="G75" s="86"/>
      <c r="H75" s="86"/>
      <c r="I75" s="86"/>
      <c r="J75" s="85"/>
      <c r="K75" s="85"/>
      <c r="L75" s="85"/>
      <c r="M75" s="85"/>
      <c r="N75" s="85"/>
      <c r="O75" s="85"/>
      <c r="P75" s="93"/>
      <c r="Q75" s="95"/>
      <c r="R75" s="76"/>
    </row>
    <row r="76" ht="21.75" customHeight="1" spans="1:15">
      <c r="A76" s="87" t="s">
        <v>160</v>
      </c>
      <c r="B76" s="87"/>
      <c r="C76" s="87"/>
      <c r="D76" s="87"/>
      <c r="E76" s="87"/>
      <c r="F76" s="87"/>
      <c r="G76" s="88"/>
      <c r="H76" s="88"/>
      <c r="I76" s="88"/>
      <c r="J76" s="87"/>
      <c r="K76" s="87"/>
      <c r="L76" s="87"/>
      <c r="M76" s="87"/>
      <c r="N76" s="87"/>
      <c r="O76" s="87"/>
    </row>
  </sheetData>
  <mergeCells count="254">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B12"/>
    <mergeCell ref="C12:P12"/>
    <mergeCell ref="A13:B13"/>
    <mergeCell ref="C13:P13"/>
    <mergeCell ref="A14:F14"/>
    <mergeCell ref="B15:D15"/>
    <mergeCell ref="E15:F15"/>
    <mergeCell ref="E16:F16"/>
    <mergeCell ref="G16:I16"/>
    <mergeCell ref="O16:P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B22:D22"/>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E43:F43"/>
    <mergeCell ref="G43:I43"/>
    <mergeCell ref="O43:P43"/>
    <mergeCell ref="E44:F44"/>
    <mergeCell ref="G44:I44"/>
    <mergeCell ref="O44:P44"/>
    <mergeCell ref="E45:F45"/>
    <mergeCell ref="G45:I45"/>
    <mergeCell ref="O45:P45"/>
    <mergeCell ref="E46:F46"/>
    <mergeCell ref="G46:I46"/>
    <mergeCell ref="O46:P46"/>
    <mergeCell ref="E47:F47"/>
    <mergeCell ref="G47:I47"/>
    <mergeCell ref="O47:P47"/>
    <mergeCell ref="E48:F48"/>
    <mergeCell ref="G48:I48"/>
    <mergeCell ref="O48:P48"/>
    <mergeCell ref="E49:F49"/>
    <mergeCell ref="G49:I49"/>
    <mergeCell ref="O49:P49"/>
    <mergeCell ref="E50:F50"/>
    <mergeCell ref="G50:I50"/>
    <mergeCell ref="O50:P50"/>
    <mergeCell ref="E51:F51"/>
    <mergeCell ref="G51:I51"/>
    <mergeCell ref="O51:P51"/>
    <mergeCell ref="E52:F52"/>
    <mergeCell ref="G52:I52"/>
    <mergeCell ref="O52:P52"/>
    <mergeCell ref="E53:F53"/>
    <mergeCell ref="G53:I53"/>
    <mergeCell ref="O53:P53"/>
    <mergeCell ref="E54:F54"/>
    <mergeCell ref="G54:I54"/>
    <mergeCell ref="O54:P54"/>
    <mergeCell ref="E55:F55"/>
    <mergeCell ref="G55:I55"/>
    <mergeCell ref="O55:P55"/>
    <mergeCell ref="E56:F56"/>
    <mergeCell ref="G56:I56"/>
    <mergeCell ref="O56:P56"/>
    <mergeCell ref="E57:F57"/>
    <mergeCell ref="G57:I57"/>
    <mergeCell ref="O57:P57"/>
    <mergeCell ref="E58:F58"/>
    <mergeCell ref="G58:I58"/>
    <mergeCell ref="O58:P58"/>
    <mergeCell ref="E59:F59"/>
    <mergeCell ref="G59:I59"/>
    <mergeCell ref="O59:P59"/>
    <mergeCell ref="E60:F60"/>
    <mergeCell ref="G60:I60"/>
    <mergeCell ref="O60:P60"/>
    <mergeCell ref="E61:F61"/>
    <mergeCell ref="G61:I61"/>
    <mergeCell ref="O61:P61"/>
    <mergeCell ref="E62:F62"/>
    <mergeCell ref="G62:I62"/>
    <mergeCell ref="O62:P62"/>
    <mergeCell ref="E63:F63"/>
    <mergeCell ref="G63:I63"/>
    <mergeCell ref="O63:P63"/>
    <mergeCell ref="E64:F64"/>
    <mergeCell ref="G64:I64"/>
    <mergeCell ref="O64:P64"/>
    <mergeCell ref="E65:F65"/>
    <mergeCell ref="G65:I65"/>
    <mergeCell ref="O65:P65"/>
    <mergeCell ref="E66:F66"/>
    <mergeCell ref="G66:I66"/>
    <mergeCell ref="O66:P66"/>
    <mergeCell ref="E67:F67"/>
    <mergeCell ref="G67:I67"/>
    <mergeCell ref="O67:P67"/>
    <mergeCell ref="E68:F68"/>
    <mergeCell ref="G68:I68"/>
    <mergeCell ref="O68:P68"/>
    <mergeCell ref="E69:F69"/>
    <mergeCell ref="G69:I69"/>
    <mergeCell ref="O69:P69"/>
    <mergeCell ref="E70:F70"/>
    <mergeCell ref="G70:I70"/>
    <mergeCell ref="O70:P70"/>
    <mergeCell ref="E71:F71"/>
    <mergeCell ref="G71:I71"/>
    <mergeCell ref="O71:P71"/>
    <mergeCell ref="E72:F72"/>
    <mergeCell ref="G72:I72"/>
    <mergeCell ref="O72:P72"/>
    <mergeCell ref="B73:D73"/>
    <mergeCell ref="E73:F73"/>
    <mergeCell ref="G73:I73"/>
    <mergeCell ref="O73:P73"/>
    <mergeCell ref="A74:J74"/>
    <mergeCell ref="O74:P74"/>
    <mergeCell ref="A75:P75"/>
    <mergeCell ref="A76:O76"/>
    <mergeCell ref="A16:A25"/>
    <mergeCell ref="A26:A65"/>
    <mergeCell ref="A66:A73"/>
    <mergeCell ref="J14:J15"/>
    <mergeCell ref="K14:K15"/>
    <mergeCell ref="L14:L15"/>
    <mergeCell ref="M14:M15"/>
    <mergeCell ref="N14:N15"/>
    <mergeCell ref="A5:B11"/>
    <mergeCell ref="G14:I15"/>
    <mergeCell ref="O14:P15"/>
    <mergeCell ref="B16:D19"/>
    <mergeCell ref="B20:D21"/>
    <mergeCell ref="B26:D47"/>
    <mergeCell ref="B48:D61"/>
    <mergeCell ref="B62:D63"/>
    <mergeCell ref="B64:D65"/>
    <mergeCell ref="B66:D70"/>
    <mergeCell ref="B71:D7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K25"/>
  <sheetViews>
    <sheetView tabSelected="1" workbookViewId="0">
      <selection activeCell="H19" sqref="H19"/>
    </sheetView>
  </sheetViews>
  <sheetFormatPr defaultColWidth="7.88495575221239" defaultRowHeight="13.5" customHeight="1"/>
  <cols>
    <col min="1" max="1" width="7.08849557522124" style="23" customWidth="1"/>
    <col min="2" max="2" width="28.5752212389381" style="21" customWidth="1"/>
    <col min="3" max="3" width="16.7433628318584" style="21" customWidth="1"/>
    <col min="4" max="4" width="11.0530973451327" style="21" customWidth="1"/>
    <col min="5" max="5" width="12.8849557522124" style="21" customWidth="1"/>
    <col min="6" max="6" width="12.7522123893805" style="21" customWidth="1"/>
    <col min="7" max="9" width="11.0530973451327" style="21" customWidth="1"/>
    <col min="10" max="10" width="12.6283185840708" style="21" customWidth="1"/>
    <col min="11" max="11" width="11" style="21" customWidth="1"/>
    <col min="12" max="16384" width="7.88495575221239" style="21" customWidth="1"/>
  </cols>
  <sheetData>
    <row r="1" s="21" customFormat="1" ht="57" customHeight="1" spans="1:11">
      <c r="A1" s="24" t="s">
        <v>161</v>
      </c>
      <c r="B1" s="24"/>
      <c r="C1" s="24"/>
      <c r="D1" s="24"/>
      <c r="E1" s="24"/>
      <c r="F1" s="24"/>
      <c r="G1" s="24"/>
      <c r="H1" s="24"/>
      <c r="I1" s="24"/>
      <c r="J1" s="24"/>
      <c r="K1" s="24"/>
    </row>
    <row r="2" s="22" customFormat="1" ht="28" customHeight="1" spans="1:11">
      <c r="A2" s="25" t="s">
        <v>162</v>
      </c>
      <c r="B2" s="26" t="s">
        <v>163</v>
      </c>
      <c r="C2" s="27" t="s">
        <v>164</v>
      </c>
      <c r="D2" s="26" t="s">
        <v>165</v>
      </c>
      <c r="E2" s="26"/>
      <c r="F2" s="26"/>
      <c r="G2" s="26"/>
      <c r="H2" s="26"/>
      <c r="I2" s="26"/>
      <c r="J2" s="25" t="s">
        <v>166</v>
      </c>
      <c r="K2" s="25" t="s">
        <v>167</v>
      </c>
    </row>
    <row r="3" s="22" customFormat="1" ht="28" customHeight="1" spans="1:11">
      <c r="A3" s="28"/>
      <c r="B3" s="26"/>
      <c r="C3" s="27"/>
      <c r="D3" s="26" t="s">
        <v>168</v>
      </c>
      <c r="E3" s="26"/>
      <c r="F3" s="26"/>
      <c r="G3" s="26"/>
      <c r="H3" s="26" t="s">
        <v>169</v>
      </c>
      <c r="I3" s="26" t="s">
        <v>170</v>
      </c>
      <c r="J3" s="28"/>
      <c r="K3" s="28"/>
    </row>
    <row r="4" s="22" customFormat="1" ht="28" customHeight="1" spans="1:11">
      <c r="A4" s="29"/>
      <c r="B4" s="26"/>
      <c r="C4" s="27"/>
      <c r="D4" s="27" t="s">
        <v>171</v>
      </c>
      <c r="E4" s="26" t="s">
        <v>172</v>
      </c>
      <c r="F4" s="26" t="s">
        <v>173</v>
      </c>
      <c r="G4" s="26" t="s">
        <v>174</v>
      </c>
      <c r="H4" s="26"/>
      <c r="I4" s="27"/>
      <c r="J4" s="29"/>
      <c r="K4" s="28"/>
    </row>
    <row r="5" s="21" customFormat="1" ht="28" customHeight="1" spans="1:11">
      <c r="A5" s="27">
        <v>1</v>
      </c>
      <c r="B5" s="26" t="s">
        <v>175</v>
      </c>
      <c r="C5" s="30" t="s">
        <v>176</v>
      </c>
      <c r="D5" s="31">
        <f>E5+F5+G5</f>
        <v>68</v>
      </c>
      <c r="E5" s="31">
        <v>68</v>
      </c>
      <c r="F5" s="31">
        <v>0</v>
      </c>
      <c r="G5" s="31">
        <v>0</v>
      </c>
      <c r="H5" s="31">
        <v>68</v>
      </c>
      <c r="I5" s="37">
        <f>H5/D5</f>
        <v>1</v>
      </c>
      <c r="J5" s="31">
        <f>'1.第一批“全省法院维修改造”项目'!M35</f>
        <v>96.71</v>
      </c>
      <c r="K5" s="38"/>
    </row>
    <row r="6" s="21" customFormat="1" ht="28" customHeight="1" spans="1:11">
      <c r="A6" s="27">
        <v>2</v>
      </c>
      <c r="B6" s="26" t="s">
        <v>177</v>
      </c>
      <c r="C6" s="32"/>
      <c r="D6" s="31">
        <f>E6+F6+G6</f>
        <v>11.77</v>
      </c>
      <c r="E6" s="31">
        <v>11.77</v>
      </c>
      <c r="F6" s="31">
        <v>0</v>
      </c>
      <c r="G6" s="31">
        <v>0</v>
      </c>
      <c r="H6" s="31">
        <v>11.77</v>
      </c>
      <c r="I6" s="37">
        <f>H6/D6</f>
        <v>1</v>
      </c>
      <c r="J6" s="31">
        <f>'2.国家赔偿金'!M21</f>
        <v>96.6</v>
      </c>
      <c r="K6" s="39"/>
    </row>
    <row r="7" s="21" customFormat="1" ht="28" customHeight="1" spans="1:11">
      <c r="A7" s="27">
        <v>3</v>
      </c>
      <c r="B7" s="26" t="s">
        <v>178</v>
      </c>
      <c r="C7" s="32"/>
      <c r="D7" s="31">
        <f>E7+F7+G7</f>
        <v>390</v>
      </c>
      <c r="E7" s="31">
        <v>390</v>
      </c>
      <c r="F7" s="31">
        <v>0</v>
      </c>
      <c r="G7" s="31">
        <v>0</v>
      </c>
      <c r="H7" s="31">
        <v>379.61</v>
      </c>
      <c r="I7" s="37">
        <f>H7/D7</f>
        <v>0.973358974358974</v>
      </c>
      <c r="J7" s="31">
        <f>'3.全省法院业务费'!M36</f>
        <v>96.4736701794872</v>
      </c>
      <c r="K7" s="38"/>
    </row>
    <row r="8" s="21" customFormat="1" ht="28" customHeight="1" spans="1:11">
      <c r="A8" s="33" t="s">
        <v>179</v>
      </c>
      <c r="B8" s="33"/>
      <c r="C8" s="33"/>
      <c r="D8" s="34">
        <f>SUM(D5:D7)</f>
        <v>469.77</v>
      </c>
      <c r="E8" s="34">
        <f>SUM(E5:E7)</f>
        <v>469.77</v>
      </c>
      <c r="F8" s="34">
        <f>SUM(F5:F7)</f>
        <v>0</v>
      </c>
      <c r="G8" s="34">
        <f>SUM(G5:G7)</f>
        <v>0</v>
      </c>
      <c r="H8" s="34">
        <f>SUM(H5:H7)</f>
        <v>459.38</v>
      </c>
      <c r="I8" s="40">
        <f>H8/D8</f>
        <v>0.977882793707559</v>
      </c>
      <c r="J8" s="38"/>
      <c r="K8" s="38"/>
    </row>
    <row r="9" s="21" customFormat="1" spans="1:9">
      <c r="A9" s="23"/>
      <c r="I9" s="41"/>
    </row>
    <row r="10" s="21" customFormat="1" spans="1:1">
      <c r="A10" s="23"/>
    </row>
    <row r="11" s="21" customFormat="1" spans="1:1">
      <c r="A11" s="23"/>
    </row>
    <row r="12" s="21" customFormat="1" spans="1:1">
      <c r="A12" s="23"/>
    </row>
    <row r="13" s="21" customFormat="1" spans="1:1">
      <c r="A13" s="23"/>
    </row>
    <row r="14" s="21" customFormat="1" spans="1:1">
      <c r="A14" s="23"/>
    </row>
    <row r="15" s="21" customFormat="1" spans="1:1">
      <c r="A15" s="23"/>
    </row>
    <row r="16" s="21" customFormat="1" spans="1:5">
      <c r="A16" s="23"/>
      <c r="D16" s="35"/>
      <c r="E16" s="35"/>
    </row>
    <row r="17" s="21" customFormat="1" spans="1:5">
      <c r="A17" s="23"/>
      <c r="D17" s="35"/>
      <c r="E17" s="35"/>
    </row>
    <row r="18" s="21" customFormat="1" spans="1:1">
      <c r="A18" s="23"/>
    </row>
    <row r="19" s="21" customFormat="1" spans="1:1">
      <c r="A19" s="23"/>
    </row>
    <row r="20" s="21" customFormat="1" spans="1:1">
      <c r="A20" s="23"/>
    </row>
    <row r="21" s="21" customFormat="1" spans="1:1">
      <c r="A21" s="23"/>
    </row>
    <row r="22" s="21" customFormat="1" spans="1:1">
      <c r="A22" s="23"/>
    </row>
    <row r="23" s="21" customFormat="1" spans="1:4">
      <c r="A23" s="23"/>
      <c r="C23" s="36"/>
      <c r="D23" s="36"/>
    </row>
    <row r="24" s="21" customFormat="1" spans="1:4">
      <c r="A24" s="23"/>
      <c r="C24" s="36"/>
      <c r="D24" s="36"/>
    </row>
    <row r="25"/>
  </sheetData>
  <mergeCells count="16">
    <mergeCell ref="A1:K1"/>
    <mergeCell ref="D2:I2"/>
    <mergeCell ref="D3:G3"/>
    <mergeCell ref="A8:C8"/>
    <mergeCell ref="D16:E16"/>
    <mergeCell ref="D17:E17"/>
    <mergeCell ref="C23:D23"/>
    <mergeCell ref="C24:D24"/>
    <mergeCell ref="A2:A4"/>
    <mergeCell ref="B2:B4"/>
    <mergeCell ref="C2:C4"/>
    <mergeCell ref="C5:C7"/>
    <mergeCell ref="H3:H4"/>
    <mergeCell ref="I3:I4"/>
    <mergeCell ref="J2:J4"/>
    <mergeCell ref="K2:K4"/>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F25" sqref="F25:G25"/>
    </sheetView>
  </sheetViews>
  <sheetFormatPr defaultColWidth="8.90265486725664" defaultRowHeight="13.5"/>
  <cols>
    <col min="2" max="4" width="7.50442477876106" customWidth="1"/>
    <col min="5" max="5" width="8.50442477876106" customWidth="1"/>
    <col min="6" max="6" width="18" customWidth="1"/>
    <col min="7" max="7" width="7.63716814159292" customWidth="1"/>
    <col min="8" max="8" width="13" customWidth="1"/>
    <col min="9" max="9" width="12.4513274336283" customWidth="1"/>
    <col min="10" max="10" width="6.63716814159292" customWidth="1"/>
    <col min="11" max="11" width="8.8141592920354" customWidth="1"/>
    <col min="12" max="12" width="14.3451327433628" customWidth="1"/>
    <col min="13" max="13" width="10.7522123893805" style="17" customWidth="1"/>
    <col min="14" max="14" width="16.9026548672566" customWidth="1"/>
  </cols>
  <sheetData>
    <row r="1" ht="28" customHeight="1" spans="1:14">
      <c r="A1" s="1" t="s">
        <v>180</v>
      </c>
      <c r="B1" s="1"/>
      <c r="C1" s="1"/>
      <c r="D1" s="1"/>
      <c r="E1" s="1"/>
      <c r="F1" s="1"/>
      <c r="G1" s="1"/>
      <c r="H1" s="1"/>
      <c r="I1" s="1"/>
      <c r="J1" s="1"/>
      <c r="K1" s="1"/>
      <c r="L1" s="1"/>
      <c r="M1" s="1"/>
      <c r="N1" s="1"/>
    </row>
    <row r="2" ht="28" customHeight="1" spans="1:14">
      <c r="A2" s="2" t="s">
        <v>13</v>
      </c>
      <c r="B2" s="2"/>
      <c r="C2" s="2"/>
      <c r="D2" s="2"/>
      <c r="E2" s="2"/>
      <c r="F2" s="2"/>
      <c r="G2" s="2"/>
      <c r="H2" s="2"/>
      <c r="I2" s="2"/>
      <c r="J2" s="2"/>
      <c r="K2" s="2"/>
      <c r="L2" s="2"/>
      <c r="M2" s="2"/>
      <c r="N2" s="2"/>
    </row>
    <row r="3" ht="28" customHeight="1" spans="1:14">
      <c r="A3" s="3" t="s">
        <v>163</v>
      </c>
      <c r="B3" s="3"/>
      <c r="C3" s="3" t="s">
        <v>175</v>
      </c>
      <c r="D3" s="3"/>
      <c r="E3" s="3"/>
      <c r="F3" s="3"/>
      <c r="G3" s="3"/>
      <c r="H3" s="3"/>
      <c r="I3" s="3"/>
      <c r="J3" s="3"/>
      <c r="K3" s="3"/>
      <c r="L3" s="3"/>
      <c r="M3" s="3"/>
      <c r="N3" s="3"/>
    </row>
    <row r="4" ht="28" customHeight="1" spans="1:14">
      <c r="A4" s="3" t="s">
        <v>164</v>
      </c>
      <c r="B4" s="3"/>
      <c r="C4" s="3" t="s">
        <v>176</v>
      </c>
      <c r="D4" s="3"/>
      <c r="E4" s="3"/>
      <c r="F4" s="3"/>
      <c r="G4" s="3"/>
      <c r="H4" s="3"/>
      <c r="I4" s="3" t="s">
        <v>181</v>
      </c>
      <c r="J4" s="3"/>
      <c r="K4" s="3" t="s">
        <v>15</v>
      </c>
      <c r="L4" s="3"/>
      <c r="M4" s="3"/>
      <c r="N4" s="3"/>
    </row>
    <row r="5" ht="28" customHeight="1" spans="1:14">
      <c r="A5" s="3"/>
      <c r="B5" s="3"/>
      <c r="C5" s="3"/>
      <c r="D5" s="3"/>
      <c r="E5" s="3" t="s">
        <v>16</v>
      </c>
      <c r="F5" s="3"/>
      <c r="G5" s="3" t="s">
        <v>17</v>
      </c>
      <c r="H5" s="3"/>
      <c r="I5" s="3" t="s">
        <v>18</v>
      </c>
      <c r="J5" s="3"/>
      <c r="K5" s="3" t="s">
        <v>40</v>
      </c>
      <c r="L5" s="3" t="s">
        <v>182</v>
      </c>
      <c r="M5" s="4" t="s">
        <v>20</v>
      </c>
      <c r="N5" s="4"/>
    </row>
    <row r="6" ht="28" customHeight="1" spans="1:14">
      <c r="A6" s="4" t="s">
        <v>183</v>
      </c>
      <c r="B6" s="4"/>
      <c r="C6" s="3" t="s">
        <v>184</v>
      </c>
      <c r="D6" s="3"/>
      <c r="E6" s="5">
        <f>E7+E8+E9</f>
        <v>0</v>
      </c>
      <c r="F6" s="5"/>
      <c r="G6" s="5">
        <f>G7+G8+G9</f>
        <v>680000</v>
      </c>
      <c r="H6" s="5"/>
      <c r="I6" s="5">
        <f>I7+I8+I9</f>
        <v>680000</v>
      </c>
      <c r="J6" s="5"/>
      <c r="K6" s="9">
        <v>10</v>
      </c>
      <c r="L6" s="10">
        <f>I6/G6</f>
        <v>1</v>
      </c>
      <c r="M6" s="12">
        <f>L6*K6</f>
        <v>10</v>
      </c>
      <c r="N6" s="11"/>
    </row>
    <row r="7" ht="28" customHeight="1" spans="1:14">
      <c r="A7" s="4" t="s">
        <v>183</v>
      </c>
      <c r="B7" s="4"/>
      <c r="C7" s="3" t="s">
        <v>185</v>
      </c>
      <c r="D7" s="3"/>
      <c r="E7" s="5"/>
      <c r="F7" s="5"/>
      <c r="G7" s="5">
        <v>680000</v>
      </c>
      <c r="H7" s="5"/>
      <c r="I7" s="5">
        <v>680000</v>
      </c>
      <c r="J7" s="5"/>
      <c r="K7" s="3" t="s">
        <v>186</v>
      </c>
      <c r="L7" s="10">
        <f>I7/G7</f>
        <v>1</v>
      </c>
      <c r="M7" s="12">
        <f>L7*K6</f>
        <v>10</v>
      </c>
      <c r="N7" s="11"/>
    </row>
    <row r="8" ht="28" customHeight="1" spans="1:14">
      <c r="A8" s="4" t="s">
        <v>183</v>
      </c>
      <c r="B8" s="4"/>
      <c r="C8" s="3" t="s">
        <v>173</v>
      </c>
      <c r="D8" s="3"/>
      <c r="E8" s="5"/>
      <c r="F8" s="5"/>
      <c r="G8" s="5">
        <v>0</v>
      </c>
      <c r="H8" s="5"/>
      <c r="I8" s="5">
        <v>0</v>
      </c>
      <c r="J8" s="5"/>
      <c r="K8" s="3" t="s">
        <v>186</v>
      </c>
      <c r="L8" s="10">
        <v>0</v>
      </c>
      <c r="M8" s="12">
        <f>L8*K6</f>
        <v>0</v>
      </c>
      <c r="N8" s="11"/>
    </row>
    <row r="9" ht="28" customHeight="1" spans="1:14">
      <c r="A9" s="4" t="s">
        <v>183</v>
      </c>
      <c r="B9" s="4"/>
      <c r="C9" s="3" t="s">
        <v>174</v>
      </c>
      <c r="D9" s="3"/>
      <c r="E9" s="5"/>
      <c r="F9" s="5"/>
      <c r="G9" s="5">
        <v>0</v>
      </c>
      <c r="H9" s="5"/>
      <c r="I9" s="5">
        <v>0</v>
      </c>
      <c r="J9" s="5"/>
      <c r="K9" s="3" t="s">
        <v>186</v>
      </c>
      <c r="L9" s="10">
        <v>0</v>
      </c>
      <c r="M9" s="12">
        <f>L9*K6</f>
        <v>0</v>
      </c>
      <c r="N9" s="11"/>
    </row>
    <row r="10" ht="28" customHeight="1" spans="1:14">
      <c r="A10" s="4" t="s">
        <v>21</v>
      </c>
      <c r="B10" s="4"/>
      <c r="C10" s="4" t="s">
        <v>187</v>
      </c>
      <c r="D10" s="4"/>
      <c r="E10" s="4"/>
      <c r="F10" s="4"/>
      <c r="G10" s="4"/>
      <c r="H10" s="4"/>
      <c r="I10" s="4"/>
      <c r="J10" s="4"/>
      <c r="K10" s="4"/>
      <c r="L10" s="4"/>
      <c r="M10" s="4"/>
      <c r="N10" s="4"/>
    </row>
    <row r="11" ht="28" customHeight="1" spans="1:14">
      <c r="A11" s="3" t="s">
        <v>188</v>
      </c>
      <c r="B11" s="3"/>
      <c r="C11" s="3" t="s">
        <v>32</v>
      </c>
      <c r="D11" s="3"/>
      <c r="E11" s="3"/>
      <c r="F11" s="3"/>
      <c r="G11" s="3"/>
      <c r="H11" s="3"/>
      <c r="I11" s="3" t="s">
        <v>34</v>
      </c>
      <c r="J11" s="3"/>
      <c r="K11" s="3"/>
      <c r="L11" s="3"/>
      <c r="M11" s="3"/>
      <c r="N11" s="3"/>
    </row>
    <row r="12" ht="46" customHeight="1" spans="1:14">
      <c r="A12" s="3"/>
      <c r="B12" s="3"/>
      <c r="C12" s="6" t="s">
        <v>189</v>
      </c>
      <c r="D12" s="6"/>
      <c r="E12" s="6"/>
      <c r="F12" s="6"/>
      <c r="G12" s="6"/>
      <c r="H12" s="6"/>
      <c r="I12" s="6" t="s">
        <v>190</v>
      </c>
      <c r="J12" s="6"/>
      <c r="K12" s="6"/>
      <c r="L12" s="6"/>
      <c r="M12" s="6"/>
      <c r="N12" s="6"/>
    </row>
    <row r="13" ht="28" customHeight="1" spans="1:14">
      <c r="A13" s="3"/>
      <c r="B13" s="3" t="s">
        <v>42</v>
      </c>
      <c r="C13" s="3"/>
      <c r="D13" s="3" t="s">
        <v>43</v>
      </c>
      <c r="E13" s="3"/>
      <c r="F13" s="3" t="s">
        <v>44</v>
      </c>
      <c r="G13" s="3"/>
      <c r="H13" s="3" t="s">
        <v>191</v>
      </c>
      <c r="I13" s="3" t="s">
        <v>38</v>
      </c>
      <c r="J13" s="3" t="s">
        <v>40</v>
      </c>
      <c r="K13" s="3" t="s">
        <v>39</v>
      </c>
      <c r="L13" s="3" t="s">
        <v>41</v>
      </c>
      <c r="M13" s="4" t="s">
        <v>20</v>
      </c>
      <c r="N13" s="4" t="s">
        <v>21</v>
      </c>
    </row>
    <row r="14" ht="28" customHeight="1" spans="1:14">
      <c r="A14" s="7" t="s">
        <v>192</v>
      </c>
      <c r="B14" s="4" t="s">
        <v>193</v>
      </c>
      <c r="C14" s="4"/>
      <c r="D14" s="4" t="s">
        <v>194</v>
      </c>
      <c r="E14" s="4"/>
      <c r="F14" s="4" t="s">
        <v>195</v>
      </c>
      <c r="G14" s="4"/>
      <c r="H14" s="4" t="s">
        <v>196</v>
      </c>
      <c r="I14" s="12">
        <v>68</v>
      </c>
      <c r="J14" s="12">
        <v>20</v>
      </c>
      <c r="K14" s="4" t="s">
        <v>197</v>
      </c>
      <c r="L14" s="13">
        <v>1</v>
      </c>
      <c r="M14" s="12">
        <v>20</v>
      </c>
      <c r="N14" s="4" t="s">
        <v>24</v>
      </c>
    </row>
    <row r="15" ht="28" customHeight="1" spans="1:14">
      <c r="A15" s="7" t="s">
        <v>192</v>
      </c>
      <c r="B15" s="4" t="s">
        <v>198</v>
      </c>
      <c r="C15" s="4"/>
      <c r="D15" s="4" t="s">
        <v>199</v>
      </c>
      <c r="E15" s="4"/>
      <c r="F15" s="4" t="s">
        <v>200</v>
      </c>
      <c r="G15" s="4"/>
      <c r="H15" s="4" t="s">
        <v>201</v>
      </c>
      <c r="I15" s="12">
        <v>484.4</v>
      </c>
      <c r="J15" s="12">
        <v>2.67</v>
      </c>
      <c r="K15" s="4" t="s">
        <v>202</v>
      </c>
      <c r="L15" s="13">
        <v>1</v>
      </c>
      <c r="M15" s="12">
        <v>2.67</v>
      </c>
      <c r="N15" s="4" t="s">
        <v>24</v>
      </c>
    </row>
    <row r="16" ht="28" customHeight="1" spans="1:14">
      <c r="A16" s="7" t="s">
        <v>192</v>
      </c>
      <c r="B16" s="4" t="s">
        <v>198</v>
      </c>
      <c r="C16" s="4"/>
      <c r="D16" s="4" t="s">
        <v>199</v>
      </c>
      <c r="E16" s="4"/>
      <c r="F16" s="4" t="s">
        <v>203</v>
      </c>
      <c r="G16" s="4"/>
      <c r="H16" s="4" t="s">
        <v>204</v>
      </c>
      <c r="I16" s="12">
        <v>2</v>
      </c>
      <c r="J16" s="12">
        <v>2.67</v>
      </c>
      <c r="K16" s="4" t="s">
        <v>133</v>
      </c>
      <c r="L16" s="13">
        <v>1</v>
      </c>
      <c r="M16" s="12">
        <v>2.67</v>
      </c>
      <c r="N16" s="4" t="s">
        <v>24</v>
      </c>
    </row>
    <row r="17" ht="28" customHeight="1" spans="1:14">
      <c r="A17" s="7" t="s">
        <v>192</v>
      </c>
      <c r="B17" s="4" t="s">
        <v>198</v>
      </c>
      <c r="C17" s="4"/>
      <c r="D17" s="4" t="s">
        <v>199</v>
      </c>
      <c r="E17" s="4"/>
      <c r="F17" s="4" t="s">
        <v>205</v>
      </c>
      <c r="G17" s="4"/>
      <c r="H17" s="4" t="s">
        <v>206</v>
      </c>
      <c r="I17" s="12">
        <v>637.6</v>
      </c>
      <c r="J17" s="12">
        <v>2.67</v>
      </c>
      <c r="K17" s="4" t="s">
        <v>202</v>
      </c>
      <c r="L17" s="13">
        <v>1</v>
      </c>
      <c r="M17" s="12">
        <v>2.67</v>
      </c>
      <c r="N17" s="4" t="s">
        <v>24</v>
      </c>
    </row>
    <row r="18" ht="28" customHeight="1" spans="1:14">
      <c r="A18" s="7" t="s">
        <v>192</v>
      </c>
      <c r="B18" s="4" t="s">
        <v>198</v>
      </c>
      <c r="C18" s="4"/>
      <c r="D18" s="4" t="s">
        <v>199</v>
      </c>
      <c r="E18" s="4"/>
      <c r="F18" s="4" t="s">
        <v>207</v>
      </c>
      <c r="G18" s="4"/>
      <c r="H18" s="4" t="s">
        <v>206</v>
      </c>
      <c r="I18" s="12">
        <v>637.6</v>
      </c>
      <c r="J18" s="12">
        <v>2.67</v>
      </c>
      <c r="K18" s="4" t="s">
        <v>202</v>
      </c>
      <c r="L18" s="13">
        <v>1</v>
      </c>
      <c r="M18" s="12">
        <v>2.67</v>
      </c>
      <c r="N18" s="4" t="s">
        <v>24</v>
      </c>
    </row>
    <row r="19" ht="28" customHeight="1" spans="1:14">
      <c r="A19" s="7" t="s">
        <v>192</v>
      </c>
      <c r="B19" s="4" t="s">
        <v>198</v>
      </c>
      <c r="C19" s="4"/>
      <c r="D19" s="4" t="s">
        <v>199</v>
      </c>
      <c r="E19" s="4"/>
      <c r="F19" s="4" t="s">
        <v>208</v>
      </c>
      <c r="G19" s="4"/>
      <c r="H19" s="4" t="s">
        <v>209</v>
      </c>
      <c r="I19" s="12">
        <v>205</v>
      </c>
      <c r="J19" s="12">
        <v>2.67</v>
      </c>
      <c r="K19" s="4" t="s">
        <v>202</v>
      </c>
      <c r="L19" s="13">
        <v>1</v>
      </c>
      <c r="M19" s="12">
        <v>2.67</v>
      </c>
      <c r="N19" s="4" t="s">
        <v>24</v>
      </c>
    </row>
    <row r="20" ht="28" customHeight="1" spans="1:14">
      <c r="A20" s="7" t="s">
        <v>192</v>
      </c>
      <c r="B20" s="4" t="s">
        <v>198</v>
      </c>
      <c r="C20" s="4"/>
      <c r="D20" s="4" t="s">
        <v>210</v>
      </c>
      <c r="E20" s="4"/>
      <c r="F20" s="4" t="s">
        <v>211</v>
      </c>
      <c r="G20" s="4"/>
      <c r="H20" s="4" t="s">
        <v>48</v>
      </c>
      <c r="I20" s="12">
        <v>100</v>
      </c>
      <c r="J20" s="12">
        <v>2.67</v>
      </c>
      <c r="K20" s="4" t="s">
        <v>49</v>
      </c>
      <c r="L20" s="13">
        <v>1</v>
      </c>
      <c r="M20" s="12">
        <v>2.67</v>
      </c>
      <c r="N20" s="4" t="s">
        <v>24</v>
      </c>
    </row>
    <row r="21" ht="28" customHeight="1" spans="1:14">
      <c r="A21" s="7" t="s">
        <v>192</v>
      </c>
      <c r="B21" s="4" t="s">
        <v>198</v>
      </c>
      <c r="C21" s="4"/>
      <c r="D21" s="4" t="s">
        <v>210</v>
      </c>
      <c r="E21" s="4"/>
      <c r="F21" s="4" t="s">
        <v>212</v>
      </c>
      <c r="G21" s="4"/>
      <c r="H21" s="4" t="s">
        <v>48</v>
      </c>
      <c r="I21" s="12">
        <v>100</v>
      </c>
      <c r="J21" s="12">
        <v>2.67</v>
      </c>
      <c r="K21" s="4" t="s">
        <v>49</v>
      </c>
      <c r="L21" s="13">
        <v>1</v>
      </c>
      <c r="M21" s="12">
        <v>2.67</v>
      </c>
      <c r="N21" s="4" t="s">
        <v>24</v>
      </c>
    </row>
    <row r="22" ht="28" customHeight="1" spans="1:14">
      <c r="A22" s="7" t="s">
        <v>192</v>
      </c>
      <c r="B22" s="4" t="s">
        <v>198</v>
      </c>
      <c r="C22" s="4"/>
      <c r="D22" s="4" t="s">
        <v>210</v>
      </c>
      <c r="E22" s="4"/>
      <c r="F22" s="4" t="s">
        <v>213</v>
      </c>
      <c r="G22" s="4"/>
      <c r="H22" s="4" t="s">
        <v>48</v>
      </c>
      <c r="I22" s="12">
        <v>100</v>
      </c>
      <c r="J22" s="12">
        <v>2.67</v>
      </c>
      <c r="K22" s="4" t="s">
        <v>49</v>
      </c>
      <c r="L22" s="13">
        <v>1</v>
      </c>
      <c r="M22" s="12">
        <v>2.67</v>
      </c>
      <c r="N22" s="4" t="s">
        <v>24</v>
      </c>
    </row>
    <row r="23" ht="28" customHeight="1" spans="1:14">
      <c r="A23" s="7" t="s">
        <v>192</v>
      </c>
      <c r="B23" s="4" t="s">
        <v>198</v>
      </c>
      <c r="C23" s="4"/>
      <c r="D23" s="4" t="s">
        <v>210</v>
      </c>
      <c r="E23" s="4"/>
      <c r="F23" s="4" t="s">
        <v>214</v>
      </c>
      <c r="G23" s="4"/>
      <c r="H23" s="4" t="s">
        <v>48</v>
      </c>
      <c r="I23" s="12">
        <v>100</v>
      </c>
      <c r="J23" s="12">
        <v>2.67</v>
      </c>
      <c r="K23" s="4" t="s">
        <v>49</v>
      </c>
      <c r="L23" s="13">
        <v>1</v>
      </c>
      <c r="M23" s="12">
        <v>2.67</v>
      </c>
      <c r="N23" s="4" t="s">
        <v>24</v>
      </c>
    </row>
    <row r="24" ht="28" customHeight="1" spans="1:14">
      <c r="A24" s="7" t="s">
        <v>192</v>
      </c>
      <c r="B24" s="4" t="s">
        <v>198</v>
      </c>
      <c r="C24" s="4"/>
      <c r="D24" s="4" t="s">
        <v>210</v>
      </c>
      <c r="E24" s="4"/>
      <c r="F24" s="4" t="s">
        <v>215</v>
      </c>
      <c r="G24" s="4"/>
      <c r="H24" s="4" t="s">
        <v>48</v>
      </c>
      <c r="I24" s="12">
        <v>100</v>
      </c>
      <c r="J24" s="12">
        <v>2.67</v>
      </c>
      <c r="K24" s="4" t="s">
        <v>49</v>
      </c>
      <c r="L24" s="13">
        <v>1</v>
      </c>
      <c r="M24" s="12">
        <v>2.67</v>
      </c>
      <c r="N24" s="4" t="s">
        <v>24</v>
      </c>
    </row>
    <row r="25" ht="28" customHeight="1" spans="1:14">
      <c r="A25" s="7" t="s">
        <v>192</v>
      </c>
      <c r="B25" s="4" t="s">
        <v>198</v>
      </c>
      <c r="C25" s="4"/>
      <c r="D25" s="4" t="s">
        <v>216</v>
      </c>
      <c r="E25" s="4"/>
      <c r="F25" s="4" t="s">
        <v>217</v>
      </c>
      <c r="G25" s="4"/>
      <c r="H25" s="4" t="s">
        <v>95</v>
      </c>
      <c r="I25" s="4" t="s">
        <v>59</v>
      </c>
      <c r="J25" s="12">
        <v>2.66</v>
      </c>
      <c r="K25" s="4" t="s">
        <v>24</v>
      </c>
      <c r="L25" s="14">
        <v>1</v>
      </c>
      <c r="M25" s="12">
        <v>2.39</v>
      </c>
      <c r="N25" s="4" t="s">
        <v>24</v>
      </c>
    </row>
    <row r="26" ht="28" customHeight="1" spans="1:14">
      <c r="A26" s="7" t="s">
        <v>192</v>
      </c>
      <c r="B26" s="4" t="s">
        <v>198</v>
      </c>
      <c r="C26" s="4"/>
      <c r="D26" s="4" t="s">
        <v>216</v>
      </c>
      <c r="E26" s="4"/>
      <c r="F26" s="4" t="s">
        <v>218</v>
      </c>
      <c r="G26" s="4"/>
      <c r="H26" s="4" t="s">
        <v>95</v>
      </c>
      <c r="I26" s="4" t="s">
        <v>59</v>
      </c>
      <c r="J26" s="12">
        <v>2.66</v>
      </c>
      <c r="K26" s="4" t="s">
        <v>24</v>
      </c>
      <c r="L26" s="14">
        <v>1</v>
      </c>
      <c r="M26" s="12">
        <v>2.39</v>
      </c>
      <c r="N26" s="4" t="s">
        <v>24</v>
      </c>
    </row>
    <row r="27" ht="28" customHeight="1" spans="1:14">
      <c r="A27" s="7" t="s">
        <v>192</v>
      </c>
      <c r="B27" s="4" t="s">
        <v>198</v>
      </c>
      <c r="C27" s="4"/>
      <c r="D27" s="4" t="s">
        <v>216</v>
      </c>
      <c r="E27" s="4"/>
      <c r="F27" s="4" t="s">
        <v>219</v>
      </c>
      <c r="G27" s="4"/>
      <c r="H27" s="4" t="s">
        <v>95</v>
      </c>
      <c r="I27" s="4" t="s">
        <v>59</v>
      </c>
      <c r="J27" s="12">
        <v>2.66</v>
      </c>
      <c r="K27" s="4" t="s">
        <v>24</v>
      </c>
      <c r="L27" s="14">
        <v>1</v>
      </c>
      <c r="M27" s="12">
        <v>2.39</v>
      </c>
      <c r="N27" s="4" t="s">
        <v>24</v>
      </c>
    </row>
    <row r="28" ht="28" customHeight="1" spans="1:14">
      <c r="A28" s="7" t="s">
        <v>192</v>
      </c>
      <c r="B28" s="4" t="s">
        <v>198</v>
      </c>
      <c r="C28" s="4"/>
      <c r="D28" s="4" t="s">
        <v>216</v>
      </c>
      <c r="E28" s="4"/>
      <c r="F28" s="4" t="s">
        <v>220</v>
      </c>
      <c r="G28" s="4"/>
      <c r="H28" s="4" t="s">
        <v>95</v>
      </c>
      <c r="I28" s="4" t="s">
        <v>59</v>
      </c>
      <c r="J28" s="12">
        <v>2.66</v>
      </c>
      <c r="K28" s="4" t="s">
        <v>24</v>
      </c>
      <c r="L28" s="14">
        <v>1</v>
      </c>
      <c r="M28" s="12">
        <v>2.39</v>
      </c>
      <c r="N28" s="4" t="s">
        <v>24</v>
      </c>
    </row>
    <row r="29" ht="28" customHeight="1" spans="1:14">
      <c r="A29" s="7" t="s">
        <v>192</v>
      </c>
      <c r="B29" s="4" t="s">
        <v>198</v>
      </c>
      <c r="C29" s="4"/>
      <c r="D29" s="4" t="s">
        <v>216</v>
      </c>
      <c r="E29" s="4"/>
      <c r="F29" s="4" t="s">
        <v>221</v>
      </c>
      <c r="G29" s="4"/>
      <c r="H29" s="18" t="s">
        <v>95</v>
      </c>
      <c r="I29" s="18" t="s">
        <v>59</v>
      </c>
      <c r="J29" s="19">
        <v>2.66</v>
      </c>
      <c r="K29" s="18" t="s">
        <v>24</v>
      </c>
      <c r="L29" s="20">
        <v>1</v>
      </c>
      <c r="M29" s="19">
        <v>2.39</v>
      </c>
      <c r="N29" s="4" t="s">
        <v>24</v>
      </c>
    </row>
    <row r="30" ht="28" customHeight="1" spans="1:14">
      <c r="A30" s="7" t="s">
        <v>192</v>
      </c>
      <c r="B30" s="4" t="s">
        <v>222</v>
      </c>
      <c r="C30" s="4"/>
      <c r="D30" s="4" t="s">
        <v>223</v>
      </c>
      <c r="E30" s="4"/>
      <c r="F30" s="4" t="s">
        <v>224</v>
      </c>
      <c r="G30" s="4"/>
      <c r="H30" s="18" t="s">
        <v>115</v>
      </c>
      <c r="I30" s="19">
        <v>0</v>
      </c>
      <c r="J30" s="19">
        <v>5</v>
      </c>
      <c r="K30" s="18" t="s">
        <v>116</v>
      </c>
      <c r="L30" s="20">
        <v>1</v>
      </c>
      <c r="M30" s="19">
        <v>5</v>
      </c>
      <c r="N30" s="4" t="s">
        <v>24</v>
      </c>
    </row>
    <row r="31" ht="28" customHeight="1" spans="1:14">
      <c r="A31" s="7" t="s">
        <v>192</v>
      </c>
      <c r="B31" s="4" t="s">
        <v>222</v>
      </c>
      <c r="C31" s="4"/>
      <c r="D31" s="4" t="s">
        <v>223</v>
      </c>
      <c r="E31" s="4"/>
      <c r="F31" s="4" t="s">
        <v>225</v>
      </c>
      <c r="G31" s="4"/>
      <c r="H31" s="18" t="s">
        <v>226</v>
      </c>
      <c r="I31" s="18" t="s">
        <v>59</v>
      </c>
      <c r="J31" s="19">
        <v>5</v>
      </c>
      <c r="K31" s="18" t="s">
        <v>24</v>
      </c>
      <c r="L31" s="20">
        <v>1</v>
      </c>
      <c r="M31" s="19">
        <v>4.5</v>
      </c>
      <c r="N31" s="4" t="s">
        <v>24</v>
      </c>
    </row>
    <row r="32" ht="28" customHeight="1" spans="1:14">
      <c r="A32" s="7" t="s">
        <v>192</v>
      </c>
      <c r="B32" s="4" t="s">
        <v>222</v>
      </c>
      <c r="C32" s="4"/>
      <c r="D32" s="4" t="s">
        <v>223</v>
      </c>
      <c r="E32" s="4"/>
      <c r="F32" s="4" t="s">
        <v>227</v>
      </c>
      <c r="G32" s="4"/>
      <c r="H32" s="4" t="s">
        <v>149</v>
      </c>
      <c r="I32" s="4" t="s">
        <v>59</v>
      </c>
      <c r="J32" s="12">
        <v>5</v>
      </c>
      <c r="K32" s="4" t="s">
        <v>24</v>
      </c>
      <c r="L32" s="14">
        <v>1</v>
      </c>
      <c r="M32" s="12">
        <v>4.5</v>
      </c>
      <c r="N32" s="4" t="s">
        <v>24</v>
      </c>
    </row>
    <row r="33" ht="28" customHeight="1" spans="1:14">
      <c r="A33" s="7" t="s">
        <v>192</v>
      </c>
      <c r="B33" s="4" t="s">
        <v>222</v>
      </c>
      <c r="C33" s="4"/>
      <c r="D33" s="4" t="s">
        <v>223</v>
      </c>
      <c r="E33" s="4"/>
      <c r="F33" s="4" t="s">
        <v>228</v>
      </c>
      <c r="G33" s="4"/>
      <c r="H33" s="4" t="s">
        <v>229</v>
      </c>
      <c r="I33" s="4" t="s">
        <v>59</v>
      </c>
      <c r="J33" s="12">
        <v>5</v>
      </c>
      <c r="K33" s="4" t="s">
        <v>24</v>
      </c>
      <c r="L33" s="14">
        <v>1</v>
      </c>
      <c r="M33" s="12">
        <v>4.5</v>
      </c>
      <c r="N33" s="4" t="s">
        <v>24</v>
      </c>
    </row>
    <row r="34" ht="28" customHeight="1" spans="1:14">
      <c r="A34" s="7" t="s">
        <v>192</v>
      </c>
      <c r="B34" s="4" t="s">
        <v>230</v>
      </c>
      <c r="C34" s="4"/>
      <c r="D34" s="4" t="s">
        <v>231</v>
      </c>
      <c r="E34" s="4"/>
      <c r="F34" s="4" t="s">
        <v>232</v>
      </c>
      <c r="G34" s="4"/>
      <c r="H34" s="4" t="s">
        <v>233</v>
      </c>
      <c r="I34" s="12">
        <v>95</v>
      </c>
      <c r="J34" s="12">
        <v>10</v>
      </c>
      <c r="K34" s="4" t="s">
        <v>49</v>
      </c>
      <c r="L34" s="13">
        <v>1.1176</v>
      </c>
      <c r="M34" s="12">
        <v>9.56</v>
      </c>
      <c r="N34" s="4" t="s">
        <v>24</v>
      </c>
    </row>
    <row r="35" ht="28" customHeight="1" spans="1:14">
      <c r="A35" s="8" t="s">
        <v>158</v>
      </c>
      <c r="B35" s="8"/>
      <c r="C35" s="8"/>
      <c r="D35" s="8"/>
      <c r="E35" s="8"/>
      <c r="F35" s="8"/>
      <c r="G35" s="8"/>
      <c r="H35" s="8"/>
      <c r="I35" s="8"/>
      <c r="J35" s="8">
        <f>SUM(J14:J34)+10</f>
        <v>100</v>
      </c>
      <c r="K35" s="15"/>
      <c r="L35" s="15"/>
      <c r="M35" s="16">
        <f>SUM(M14:M34,M6)</f>
        <v>96.71</v>
      </c>
      <c r="N35" s="3"/>
    </row>
  </sheetData>
  <mergeCells count="78">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B34:C34"/>
    <mergeCell ref="D34:E34"/>
    <mergeCell ref="F34:G34"/>
    <mergeCell ref="A35:I35"/>
    <mergeCell ref="A14:A34"/>
    <mergeCell ref="A6:B9"/>
    <mergeCell ref="A11:B12"/>
    <mergeCell ref="D15:E19"/>
    <mergeCell ref="B15:C29"/>
    <mergeCell ref="D20:E24"/>
    <mergeCell ref="D25:E29"/>
    <mergeCell ref="B30:C33"/>
    <mergeCell ref="D30:E33"/>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N21" sqref="A3:N21"/>
    </sheetView>
  </sheetViews>
  <sheetFormatPr defaultColWidth="8.90265486725664" defaultRowHeight="13.5"/>
  <cols>
    <col min="2" max="4" width="7.50442477876106" customWidth="1"/>
    <col min="5" max="5" width="8.3716814159292" customWidth="1"/>
    <col min="6" max="6" width="14.7522123893805" customWidth="1"/>
    <col min="7" max="7" width="7.63716814159292" customWidth="1"/>
    <col min="8" max="8" width="13" customWidth="1"/>
    <col min="9" max="9" width="12.4513274336283" customWidth="1"/>
    <col min="10" max="10" width="6.63716814159292" customWidth="1"/>
    <col min="11" max="11" width="8.8141592920354" customWidth="1"/>
    <col min="12" max="12" width="14.3451327433628" customWidth="1"/>
    <col min="13" max="13" width="10.7522123893805" style="17" customWidth="1"/>
    <col min="14" max="14" width="16.9026548672566" customWidth="1"/>
  </cols>
  <sheetData>
    <row r="1" ht="28" customHeight="1" spans="1:14">
      <c r="A1" s="1" t="s">
        <v>180</v>
      </c>
      <c r="B1" s="1"/>
      <c r="C1" s="1"/>
      <c r="D1" s="1"/>
      <c r="E1" s="1"/>
      <c r="F1" s="1"/>
      <c r="G1" s="1"/>
      <c r="H1" s="1"/>
      <c r="I1" s="1"/>
      <c r="J1" s="1"/>
      <c r="K1" s="1"/>
      <c r="L1" s="1"/>
      <c r="M1" s="1"/>
      <c r="N1" s="1"/>
    </row>
    <row r="2" ht="28" customHeight="1" spans="1:14">
      <c r="A2" s="2" t="s">
        <v>13</v>
      </c>
      <c r="B2" s="2"/>
      <c r="C2" s="2"/>
      <c r="D2" s="2"/>
      <c r="E2" s="2"/>
      <c r="F2" s="2"/>
      <c r="G2" s="2"/>
      <c r="H2" s="2"/>
      <c r="I2" s="2"/>
      <c r="J2" s="2"/>
      <c r="K2" s="2"/>
      <c r="L2" s="2"/>
      <c r="M2" s="2"/>
      <c r="N2" s="2"/>
    </row>
    <row r="3" ht="28" customHeight="1" spans="1:14">
      <c r="A3" s="3" t="s">
        <v>163</v>
      </c>
      <c r="B3" s="3"/>
      <c r="C3" s="3" t="s">
        <v>177</v>
      </c>
      <c r="D3" s="3"/>
      <c r="E3" s="3"/>
      <c r="F3" s="3"/>
      <c r="G3" s="3"/>
      <c r="H3" s="3"/>
      <c r="I3" s="3"/>
      <c r="J3" s="3"/>
      <c r="K3" s="3"/>
      <c r="L3" s="3"/>
      <c r="M3" s="3"/>
      <c r="N3" s="3"/>
    </row>
    <row r="4" ht="28" customHeight="1" spans="1:14">
      <c r="A4" s="3" t="s">
        <v>164</v>
      </c>
      <c r="B4" s="3"/>
      <c r="C4" s="3" t="s">
        <v>176</v>
      </c>
      <c r="D4" s="3"/>
      <c r="E4" s="3"/>
      <c r="F4" s="3"/>
      <c r="G4" s="3"/>
      <c r="H4" s="3"/>
      <c r="I4" s="3" t="s">
        <v>181</v>
      </c>
      <c r="J4" s="3"/>
      <c r="K4" s="3" t="s">
        <v>15</v>
      </c>
      <c r="L4" s="3"/>
      <c r="M4" s="3"/>
      <c r="N4" s="3"/>
    </row>
    <row r="5" ht="28" customHeight="1" spans="1:14">
      <c r="A5" s="3"/>
      <c r="B5" s="3"/>
      <c r="C5" s="3"/>
      <c r="D5" s="3"/>
      <c r="E5" s="3" t="s">
        <v>16</v>
      </c>
      <c r="F5" s="3"/>
      <c r="G5" s="3" t="s">
        <v>17</v>
      </c>
      <c r="H5" s="3"/>
      <c r="I5" s="3" t="s">
        <v>18</v>
      </c>
      <c r="J5" s="3"/>
      <c r="K5" s="3" t="s">
        <v>40</v>
      </c>
      <c r="L5" s="3" t="s">
        <v>182</v>
      </c>
      <c r="M5" s="4" t="s">
        <v>20</v>
      </c>
      <c r="N5" s="4"/>
    </row>
    <row r="6" ht="28" customHeight="1" spans="1:14">
      <c r="A6" s="4" t="s">
        <v>183</v>
      </c>
      <c r="B6" s="4"/>
      <c r="C6" s="3" t="s">
        <v>184</v>
      </c>
      <c r="D6" s="3"/>
      <c r="E6" s="5">
        <f>E7+E8+E9</f>
        <v>0</v>
      </c>
      <c r="F6" s="5"/>
      <c r="G6" s="5">
        <f>G7+G8+G9</f>
        <v>117698.43</v>
      </c>
      <c r="H6" s="5"/>
      <c r="I6" s="5">
        <f>I7+I8+I9</f>
        <v>117698.43</v>
      </c>
      <c r="J6" s="5"/>
      <c r="K6" s="3">
        <v>10</v>
      </c>
      <c r="L6" s="10">
        <f>I6/G6</f>
        <v>1</v>
      </c>
      <c r="M6" s="12">
        <f>L6*K6</f>
        <v>10</v>
      </c>
      <c r="N6" s="11"/>
    </row>
    <row r="7" ht="28" customHeight="1" spans="1:14">
      <c r="A7" s="4" t="s">
        <v>183</v>
      </c>
      <c r="B7" s="4"/>
      <c r="C7" s="3" t="s">
        <v>185</v>
      </c>
      <c r="D7" s="3"/>
      <c r="E7" s="5"/>
      <c r="F7" s="5"/>
      <c r="G7" s="5">
        <v>117698.43</v>
      </c>
      <c r="H7" s="5"/>
      <c r="I7" s="5">
        <v>117698.43</v>
      </c>
      <c r="J7" s="5"/>
      <c r="K7" s="3" t="s">
        <v>186</v>
      </c>
      <c r="L7" s="10">
        <f>I7/G7</f>
        <v>1</v>
      </c>
      <c r="M7" s="12">
        <f>L7*K6</f>
        <v>10</v>
      </c>
      <c r="N7" s="11"/>
    </row>
    <row r="8" ht="28" customHeight="1" spans="1:14">
      <c r="A8" s="4" t="s">
        <v>183</v>
      </c>
      <c r="B8" s="4"/>
      <c r="C8" s="3" t="s">
        <v>173</v>
      </c>
      <c r="D8" s="3"/>
      <c r="E8" s="5"/>
      <c r="F8" s="5"/>
      <c r="G8" s="5">
        <v>0</v>
      </c>
      <c r="H8" s="5"/>
      <c r="I8" s="5">
        <v>0</v>
      </c>
      <c r="J8" s="5"/>
      <c r="K8" s="3" t="s">
        <v>186</v>
      </c>
      <c r="L8" s="10">
        <v>0</v>
      </c>
      <c r="M8" s="12">
        <f>L8*K6</f>
        <v>0</v>
      </c>
      <c r="N8" s="11"/>
    </row>
    <row r="9" ht="28" customHeight="1" spans="1:14">
      <c r="A9" s="4" t="s">
        <v>183</v>
      </c>
      <c r="B9" s="4"/>
      <c r="C9" s="3" t="s">
        <v>174</v>
      </c>
      <c r="D9" s="3"/>
      <c r="E9" s="5"/>
      <c r="F9" s="5"/>
      <c r="G9" s="5">
        <v>0</v>
      </c>
      <c r="H9" s="5"/>
      <c r="I9" s="5">
        <v>0</v>
      </c>
      <c r="J9" s="5"/>
      <c r="K9" s="3" t="s">
        <v>186</v>
      </c>
      <c r="L9" s="10">
        <v>0</v>
      </c>
      <c r="M9" s="12">
        <f>L9*K6</f>
        <v>0</v>
      </c>
      <c r="N9" s="11"/>
    </row>
    <row r="10" ht="28" customHeight="1" spans="1:14">
      <c r="A10" s="4" t="s">
        <v>21</v>
      </c>
      <c r="B10" s="4"/>
      <c r="C10" s="4" t="s">
        <v>187</v>
      </c>
      <c r="D10" s="4"/>
      <c r="E10" s="4"/>
      <c r="F10" s="4"/>
      <c r="G10" s="4"/>
      <c r="H10" s="4"/>
      <c r="I10" s="4"/>
      <c r="J10" s="4"/>
      <c r="K10" s="4"/>
      <c r="L10" s="4"/>
      <c r="M10" s="4"/>
      <c r="N10" s="4"/>
    </row>
    <row r="11" ht="28" customHeight="1" spans="1:14">
      <c r="A11" s="3" t="s">
        <v>188</v>
      </c>
      <c r="B11" s="3"/>
      <c r="C11" s="3" t="s">
        <v>32</v>
      </c>
      <c r="D11" s="3"/>
      <c r="E11" s="3"/>
      <c r="F11" s="3"/>
      <c r="G11" s="3"/>
      <c r="H11" s="3"/>
      <c r="I11" s="3" t="s">
        <v>34</v>
      </c>
      <c r="J11" s="3"/>
      <c r="K11" s="3"/>
      <c r="L11" s="3"/>
      <c r="M11" s="3"/>
      <c r="N11" s="3"/>
    </row>
    <row r="12" ht="55" customHeight="1" spans="1:14">
      <c r="A12" s="3"/>
      <c r="B12" s="3"/>
      <c r="C12" s="6" t="s">
        <v>234</v>
      </c>
      <c r="D12" s="6"/>
      <c r="E12" s="6"/>
      <c r="F12" s="6"/>
      <c r="G12" s="6"/>
      <c r="H12" s="6"/>
      <c r="I12" s="6" t="s">
        <v>235</v>
      </c>
      <c r="J12" s="6"/>
      <c r="K12" s="6"/>
      <c r="L12" s="6"/>
      <c r="M12" s="6"/>
      <c r="N12" s="6"/>
    </row>
    <row r="13" ht="28" customHeight="1" spans="1:14">
      <c r="A13" s="3"/>
      <c r="B13" s="3" t="s">
        <v>42</v>
      </c>
      <c r="C13" s="3"/>
      <c r="D13" s="3" t="s">
        <v>43</v>
      </c>
      <c r="E13" s="3"/>
      <c r="F13" s="3" t="s">
        <v>44</v>
      </c>
      <c r="G13" s="3"/>
      <c r="H13" s="3" t="s">
        <v>191</v>
      </c>
      <c r="I13" s="3" t="s">
        <v>38</v>
      </c>
      <c r="J13" s="3" t="s">
        <v>40</v>
      </c>
      <c r="K13" s="3" t="s">
        <v>39</v>
      </c>
      <c r="L13" s="3" t="s">
        <v>41</v>
      </c>
      <c r="M13" s="4" t="s">
        <v>20</v>
      </c>
      <c r="N13" s="4" t="s">
        <v>21</v>
      </c>
    </row>
    <row r="14" ht="28" customHeight="1" spans="1:14">
      <c r="A14" s="7" t="s">
        <v>192</v>
      </c>
      <c r="B14" s="4" t="s">
        <v>193</v>
      </c>
      <c r="C14" s="4"/>
      <c r="D14" s="4" t="s">
        <v>194</v>
      </c>
      <c r="E14" s="4"/>
      <c r="F14" s="4" t="s">
        <v>236</v>
      </c>
      <c r="G14" s="4"/>
      <c r="H14" s="4" t="s">
        <v>237</v>
      </c>
      <c r="I14" s="12">
        <v>11.77</v>
      </c>
      <c r="J14" s="12">
        <v>20</v>
      </c>
      <c r="K14" s="4" t="s">
        <v>197</v>
      </c>
      <c r="L14" s="13">
        <v>1</v>
      </c>
      <c r="M14" s="12">
        <v>20</v>
      </c>
      <c r="N14" s="4" t="s">
        <v>24</v>
      </c>
    </row>
    <row r="15" ht="28" customHeight="1" spans="1:14">
      <c r="A15" s="7" t="s">
        <v>192</v>
      </c>
      <c r="B15" s="4" t="s">
        <v>198</v>
      </c>
      <c r="C15" s="4"/>
      <c r="D15" s="4" t="s">
        <v>199</v>
      </c>
      <c r="E15" s="4"/>
      <c r="F15" s="4" t="s">
        <v>238</v>
      </c>
      <c r="G15" s="4"/>
      <c r="H15" s="4" t="s">
        <v>239</v>
      </c>
      <c r="I15" s="12">
        <v>1</v>
      </c>
      <c r="J15" s="12">
        <v>13</v>
      </c>
      <c r="K15" s="4" t="s">
        <v>81</v>
      </c>
      <c r="L15" s="13">
        <v>1</v>
      </c>
      <c r="M15" s="12">
        <v>13</v>
      </c>
      <c r="N15" s="4" t="s">
        <v>24</v>
      </c>
    </row>
    <row r="16" ht="28" customHeight="1" spans="1:14">
      <c r="A16" s="7" t="s">
        <v>192</v>
      </c>
      <c r="B16" s="4" t="s">
        <v>198</v>
      </c>
      <c r="C16" s="4"/>
      <c r="D16" s="4" t="s">
        <v>210</v>
      </c>
      <c r="E16" s="4"/>
      <c r="F16" s="4" t="s">
        <v>240</v>
      </c>
      <c r="G16" s="4"/>
      <c r="H16" s="4" t="s">
        <v>48</v>
      </c>
      <c r="I16" s="12">
        <v>100</v>
      </c>
      <c r="J16" s="12">
        <v>13</v>
      </c>
      <c r="K16" s="4" t="s">
        <v>49</v>
      </c>
      <c r="L16" s="13">
        <v>1</v>
      </c>
      <c r="M16" s="12">
        <v>13</v>
      </c>
      <c r="N16" s="4" t="s">
        <v>24</v>
      </c>
    </row>
    <row r="17" ht="28" customHeight="1" spans="1:14">
      <c r="A17" s="7" t="s">
        <v>192</v>
      </c>
      <c r="B17" s="4" t="s">
        <v>198</v>
      </c>
      <c r="C17" s="4"/>
      <c r="D17" s="4" t="s">
        <v>216</v>
      </c>
      <c r="E17" s="4"/>
      <c r="F17" s="4" t="s">
        <v>241</v>
      </c>
      <c r="G17" s="4"/>
      <c r="H17" s="4" t="s">
        <v>95</v>
      </c>
      <c r="I17" s="4" t="s">
        <v>59</v>
      </c>
      <c r="J17" s="12">
        <v>14</v>
      </c>
      <c r="K17" s="4" t="s">
        <v>24</v>
      </c>
      <c r="L17" s="14">
        <v>1</v>
      </c>
      <c r="M17" s="12">
        <v>12.6</v>
      </c>
      <c r="N17" s="4" t="s">
        <v>24</v>
      </c>
    </row>
    <row r="18" ht="28" customHeight="1" spans="1:14">
      <c r="A18" s="7" t="s">
        <v>192</v>
      </c>
      <c r="B18" s="4" t="s">
        <v>222</v>
      </c>
      <c r="C18" s="4"/>
      <c r="D18" s="4" t="s">
        <v>223</v>
      </c>
      <c r="E18" s="4"/>
      <c r="F18" s="4" t="s">
        <v>242</v>
      </c>
      <c r="G18" s="4"/>
      <c r="H18" s="4" t="s">
        <v>110</v>
      </c>
      <c r="I18" s="4" t="s">
        <v>59</v>
      </c>
      <c r="J18" s="12">
        <v>10</v>
      </c>
      <c r="K18" s="4" t="s">
        <v>24</v>
      </c>
      <c r="L18" s="14">
        <v>1</v>
      </c>
      <c r="M18" s="12">
        <v>9</v>
      </c>
      <c r="N18" s="4" t="s">
        <v>24</v>
      </c>
    </row>
    <row r="19" ht="28" customHeight="1" spans="1:14">
      <c r="A19" s="7" t="s">
        <v>192</v>
      </c>
      <c r="B19" s="4" t="s">
        <v>222</v>
      </c>
      <c r="C19" s="4"/>
      <c r="D19" s="4" t="s">
        <v>223</v>
      </c>
      <c r="E19" s="4"/>
      <c r="F19" s="4" t="s">
        <v>243</v>
      </c>
      <c r="G19" s="4"/>
      <c r="H19" s="4" t="s">
        <v>118</v>
      </c>
      <c r="I19" s="4" t="s">
        <v>59</v>
      </c>
      <c r="J19" s="12">
        <v>10</v>
      </c>
      <c r="K19" s="4" t="s">
        <v>24</v>
      </c>
      <c r="L19" s="14">
        <v>1</v>
      </c>
      <c r="M19" s="12">
        <v>9</v>
      </c>
      <c r="N19" s="4" t="s">
        <v>24</v>
      </c>
    </row>
    <row r="20" ht="28" customHeight="1" spans="1:14">
      <c r="A20" s="7" t="s">
        <v>192</v>
      </c>
      <c r="B20" s="4" t="s">
        <v>230</v>
      </c>
      <c r="C20" s="4"/>
      <c r="D20" s="4" t="s">
        <v>231</v>
      </c>
      <c r="E20" s="4"/>
      <c r="F20" s="4" t="s">
        <v>138</v>
      </c>
      <c r="G20" s="4"/>
      <c r="H20" s="4" t="s">
        <v>120</v>
      </c>
      <c r="I20" s="12">
        <v>99</v>
      </c>
      <c r="J20" s="12">
        <v>10</v>
      </c>
      <c r="K20" s="4" t="s">
        <v>49</v>
      </c>
      <c r="L20" s="13">
        <v>1.1</v>
      </c>
      <c r="M20" s="12">
        <v>10</v>
      </c>
      <c r="N20" s="4" t="s">
        <v>24</v>
      </c>
    </row>
    <row r="21" ht="28" customHeight="1" spans="1:14">
      <c r="A21" s="8" t="s">
        <v>158</v>
      </c>
      <c r="B21" s="8"/>
      <c r="C21" s="8"/>
      <c r="D21" s="8"/>
      <c r="E21" s="8"/>
      <c r="F21" s="8"/>
      <c r="G21" s="8"/>
      <c r="H21" s="8"/>
      <c r="I21" s="8"/>
      <c r="J21" s="8">
        <f>SUM(J14:J20,M6)</f>
        <v>100</v>
      </c>
      <c r="K21" s="15"/>
      <c r="L21" s="15"/>
      <c r="M21" s="16">
        <f>SUM(M14:M20,M6)</f>
        <v>96.6</v>
      </c>
      <c r="N21" s="3"/>
    </row>
  </sheetData>
  <mergeCells count="6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B14:C14"/>
    <mergeCell ref="D14:E14"/>
    <mergeCell ref="F14:G14"/>
    <mergeCell ref="D15:E15"/>
    <mergeCell ref="F15:G15"/>
    <mergeCell ref="D16:E16"/>
    <mergeCell ref="F16:G16"/>
    <mergeCell ref="D17:E17"/>
    <mergeCell ref="F17:G17"/>
    <mergeCell ref="F18:G18"/>
    <mergeCell ref="F19:G19"/>
    <mergeCell ref="B20:C20"/>
    <mergeCell ref="D20:E20"/>
    <mergeCell ref="F20:G20"/>
    <mergeCell ref="A21:I21"/>
    <mergeCell ref="A14:A20"/>
    <mergeCell ref="A6:B9"/>
    <mergeCell ref="B15:C17"/>
    <mergeCell ref="A11:B12"/>
    <mergeCell ref="B18:C19"/>
    <mergeCell ref="D18:E19"/>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C1" workbookViewId="0">
      <selection activeCell="J14" sqref="J14"/>
    </sheetView>
  </sheetViews>
  <sheetFormatPr defaultColWidth="9" defaultRowHeight="13.5"/>
  <cols>
    <col min="6" max="6" width="13" customWidth="1"/>
    <col min="7" max="7" width="14.2477876106195" customWidth="1"/>
    <col min="8" max="8" width="10.3716814159292" customWidth="1"/>
    <col min="9" max="9" width="14" customWidth="1"/>
    <col min="12" max="12" width="11.1238938053097"/>
    <col min="14" max="14" width="19.8761061946903" customWidth="1"/>
  </cols>
  <sheetData>
    <row r="1" ht="28" customHeight="1" spans="1:14">
      <c r="A1" s="1" t="s">
        <v>180</v>
      </c>
      <c r="B1" s="1"/>
      <c r="C1" s="1"/>
      <c r="D1" s="1"/>
      <c r="E1" s="1"/>
      <c r="F1" s="1"/>
      <c r="G1" s="1"/>
      <c r="H1" s="1"/>
      <c r="I1" s="1"/>
      <c r="J1" s="1"/>
      <c r="K1" s="1"/>
      <c r="L1" s="1"/>
      <c r="M1" s="1"/>
      <c r="N1" s="1"/>
    </row>
    <row r="2" ht="28" customHeight="1" spans="1:14">
      <c r="A2" s="2" t="s">
        <v>13</v>
      </c>
      <c r="B2" s="2"/>
      <c r="C2" s="2"/>
      <c r="D2" s="2"/>
      <c r="E2" s="2"/>
      <c r="F2" s="2"/>
      <c r="G2" s="2"/>
      <c r="H2" s="2"/>
      <c r="I2" s="2"/>
      <c r="J2" s="2"/>
      <c r="K2" s="2"/>
      <c r="L2" s="2"/>
      <c r="M2" s="2"/>
      <c r="N2" s="2"/>
    </row>
    <row r="3" ht="28" customHeight="1" spans="1:14">
      <c r="A3" s="3" t="s">
        <v>163</v>
      </c>
      <c r="B3" s="3"/>
      <c r="C3" s="3" t="s">
        <v>178</v>
      </c>
      <c r="D3" s="3"/>
      <c r="E3" s="3"/>
      <c r="F3" s="3"/>
      <c r="G3" s="3"/>
      <c r="H3" s="3"/>
      <c r="I3" s="3"/>
      <c r="J3" s="3"/>
      <c r="K3" s="3"/>
      <c r="L3" s="3"/>
      <c r="M3" s="3"/>
      <c r="N3" s="3"/>
    </row>
    <row r="4" ht="28" customHeight="1" spans="1:14">
      <c r="A4" s="3" t="s">
        <v>164</v>
      </c>
      <c r="B4" s="3"/>
      <c r="C4" s="3" t="s">
        <v>176</v>
      </c>
      <c r="D4" s="3"/>
      <c r="E4" s="3"/>
      <c r="F4" s="3"/>
      <c r="G4" s="3"/>
      <c r="H4" s="3"/>
      <c r="I4" s="3" t="s">
        <v>181</v>
      </c>
      <c r="J4" s="3"/>
      <c r="K4" s="3" t="s">
        <v>15</v>
      </c>
      <c r="L4" s="3"/>
      <c r="M4" s="3"/>
      <c r="N4" s="3"/>
    </row>
    <row r="5" ht="28" customHeight="1" spans="1:14">
      <c r="A5" s="3"/>
      <c r="B5" s="3"/>
      <c r="C5" s="3"/>
      <c r="D5" s="3"/>
      <c r="E5" s="3" t="s">
        <v>16</v>
      </c>
      <c r="F5" s="3"/>
      <c r="G5" s="3" t="s">
        <v>17</v>
      </c>
      <c r="H5" s="3"/>
      <c r="I5" s="3" t="s">
        <v>18</v>
      </c>
      <c r="J5" s="3"/>
      <c r="K5" s="3" t="s">
        <v>40</v>
      </c>
      <c r="L5" s="3" t="s">
        <v>182</v>
      </c>
      <c r="M5" s="4" t="s">
        <v>20</v>
      </c>
      <c r="N5" s="4"/>
    </row>
    <row r="6" ht="28" customHeight="1" spans="1:14">
      <c r="A6" s="4" t="s">
        <v>183</v>
      </c>
      <c r="B6" s="4"/>
      <c r="C6" s="3" t="s">
        <v>184</v>
      </c>
      <c r="D6" s="3"/>
      <c r="E6" s="5">
        <f t="shared" ref="E6:I6" si="0">E7+E8+E9</f>
        <v>3100000</v>
      </c>
      <c r="F6" s="5"/>
      <c r="G6" s="5">
        <f t="shared" si="0"/>
        <v>3900000</v>
      </c>
      <c r="H6" s="5"/>
      <c r="I6" s="5">
        <f t="shared" si="0"/>
        <v>3796131.37</v>
      </c>
      <c r="J6" s="5"/>
      <c r="K6" s="9">
        <v>10</v>
      </c>
      <c r="L6" s="10">
        <f>I6/G6</f>
        <v>0.973367017948718</v>
      </c>
      <c r="M6" s="11">
        <f>L6*K6</f>
        <v>9.73367017948718</v>
      </c>
      <c r="N6" s="11"/>
    </row>
    <row r="7" ht="28" customHeight="1" spans="1:14">
      <c r="A7" s="4" t="s">
        <v>183</v>
      </c>
      <c r="B7" s="4"/>
      <c r="C7" s="3" t="s">
        <v>185</v>
      </c>
      <c r="D7" s="3"/>
      <c r="E7" s="5">
        <v>2900000</v>
      </c>
      <c r="F7" s="5"/>
      <c r="G7" s="5">
        <v>3900000</v>
      </c>
      <c r="H7" s="5"/>
      <c r="I7" s="5">
        <v>3796131.37</v>
      </c>
      <c r="J7" s="5"/>
      <c r="K7" s="3" t="s">
        <v>186</v>
      </c>
      <c r="L7" s="10">
        <f>I7/G7</f>
        <v>0.973367017948718</v>
      </c>
      <c r="M7" s="11">
        <f>L7*K6</f>
        <v>9.73367017948718</v>
      </c>
      <c r="N7" s="11"/>
    </row>
    <row r="8" ht="28" customHeight="1" spans="1:14">
      <c r="A8" s="4" t="s">
        <v>183</v>
      </c>
      <c r="B8" s="4"/>
      <c r="C8" s="3" t="s">
        <v>173</v>
      </c>
      <c r="D8" s="3"/>
      <c r="E8" s="5">
        <v>200000</v>
      </c>
      <c r="F8" s="5"/>
      <c r="G8" s="5">
        <v>0</v>
      </c>
      <c r="H8" s="5"/>
      <c r="I8" s="5">
        <v>0</v>
      </c>
      <c r="J8" s="5"/>
      <c r="K8" s="3" t="s">
        <v>186</v>
      </c>
      <c r="L8" s="10">
        <v>0</v>
      </c>
      <c r="M8" s="11">
        <f>L8*K6</f>
        <v>0</v>
      </c>
      <c r="N8" s="11"/>
    </row>
    <row r="9" ht="28" customHeight="1" spans="1:14">
      <c r="A9" s="4" t="s">
        <v>183</v>
      </c>
      <c r="B9" s="4"/>
      <c r="C9" s="3" t="s">
        <v>174</v>
      </c>
      <c r="D9" s="3"/>
      <c r="E9" s="5">
        <v>0</v>
      </c>
      <c r="F9" s="5"/>
      <c r="G9" s="5">
        <v>0</v>
      </c>
      <c r="H9" s="5"/>
      <c r="I9" s="5">
        <v>0</v>
      </c>
      <c r="J9" s="5"/>
      <c r="K9" s="3" t="s">
        <v>186</v>
      </c>
      <c r="L9" s="10">
        <v>0</v>
      </c>
      <c r="M9" s="11">
        <f>L9*K6</f>
        <v>0</v>
      </c>
      <c r="N9" s="11"/>
    </row>
    <row r="10" ht="28" customHeight="1" spans="1:14">
      <c r="A10" s="4" t="s">
        <v>21</v>
      </c>
      <c r="B10" s="4"/>
      <c r="C10" s="4" t="s">
        <v>187</v>
      </c>
      <c r="D10" s="4"/>
      <c r="E10" s="4"/>
      <c r="F10" s="4"/>
      <c r="G10" s="4"/>
      <c r="H10" s="4"/>
      <c r="I10" s="4"/>
      <c r="J10" s="4"/>
      <c r="K10" s="4"/>
      <c r="L10" s="4"/>
      <c r="M10" s="4"/>
      <c r="N10" s="4"/>
    </row>
    <row r="11" ht="28" customHeight="1" spans="1:14">
      <c r="A11" s="3" t="s">
        <v>188</v>
      </c>
      <c r="B11" s="3"/>
      <c r="C11" s="3" t="s">
        <v>32</v>
      </c>
      <c r="D11" s="3"/>
      <c r="E11" s="3"/>
      <c r="F11" s="3"/>
      <c r="G11" s="3"/>
      <c r="H11" s="3"/>
      <c r="I11" s="3" t="s">
        <v>34</v>
      </c>
      <c r="J11" s="3"/>
      <c r="K11" s="3"/>
      <c r="L11" s="3"/>
      <c r="M11" s="3"/>
      <c r="N11" s="3"/>
    </row>
    <row r="12" ht="81" customHeight="1" spans="1:14">
      <c r="A12" s="3"/>
      <c r="B12" s="3"/>
      <c r="C12" s="6" t="s">
        <v>244</v>
      </c>
      <c r="D12" s="6"/>
      <c r="E12" s="6"/>
      <c r="F12" s="6"/>
      <c r="G12" s="6"/>
      <c r="H12" s="6"/>
      <c r="I12" s="6" t="s">
        <v>245</v>
      </c>
      <c r="J12" s="6"/>
      <c r="K12" s="6"/>
      <c r="L12" s="6"/>
      <c r="M12" s="6"/>
      <c r="N12" s="6"/>
    </row>
    <row r="13" ht="28" customHeight="1" spans="1:14">
      <c r="A13" s="3"/>
      <c r="B13" s="3" t="s">
        <v>42</v>
      </c>
      <c r="C13" s="3"/>
      <c r="D13" s="3" t="s">
        <v>43</v>
      </c>
      <c r="E13" s="3"/>
      <c r="F13" s="3" t="s">
        <v>44</v>
      </c>
      <c r="G13" s="3"/>
      <c r="H13" s="3" t="s">
        <v>191</v>
      </c>
      <c r="I13" s="3" t="s">
        <v>38</v>
      </c>
      <c r="J13" s="3" t="s">
        <v>40</v>
      </c>
      <c r="K13" s="3" t="s">
        <v>39</v>
      </c>
      <c r="L13" s="3" t="s">
        <v>41</v>
      </c>
      <c r="M13" s="4" t="s">
        <v>20</v>
      </c>
      <c r="N13" s="4" t="s">
        <v>21</v>
      </c>
    </row>
    <row r="14" ht="28" customHeight="1" spans="1:14">
      <c r="A14" s="7" t="s">
        <v>192</v>
      </c>
      <c r="B14" s="4" t="s">
        <v>193</v>
      </c>
      <c r="C14" s="4"/>
      <c r="D14" s="4" t="s">
        <v>194</v>
      </c>
      <c r="E14" s="4"/>
      <c r="F14" s="4" t="s">
        <v>195</v>
      </c>
      <c r="G14" s="4"/>
      <c r="H14" s="4" t="s">
        <v>246</v>
      </c>
      <c r="I14" s="12">
        <v>290</v>
      </c>
      <c r="J14" s="12">
        <v>20</v>
      </c>
      <c r="K14" s="4" t="s">
        <v>197</v>
      </c>
      <c r="L14" s="13">
        <v>1</v>
      </c>
      <c r="M14" s="12">
        <v>20</v>
      </c>
      <c r="N14" s="4" t="s">
        <v>24</v>
      </c>
    </row>
    <row r="15" ht="28" customHeight="1" spans="1:14">
      <c r="A15" s="7" t="s">
        <v>192</v>
      </c>
      <c r="B15" s="4" t="s">
        <v>198</v>
      </c>
      <c r="C15" s="4"/>
      <c r="D15" s="4" t="s">
        <v>199</v>
      </c>
      <c r="E15" s="4"/>
      <c r="F15" s="4" t="s">
        <v>247</v>
      </c>
      <c r="G15" s="4"/>
      <c r="H15" s="4" t="s">
        <v>48</v>
      </c>
      <c r="I15" s="12">
        <v>100</v>
      </c>
      <c r="J15" s="12">
        <v>2</v>
      </c>
      <c r="K15" s="4" t="s">
        <v>49</v>
      </c>
      <c r="L15" s="13">
        <v>1</v>
      </c>
      <c r="M15" s="12">
        <v>2</v>
      </c>
      <c r="N15" s="4" t="s">
        <v>24</v>
      </c>
    </row>
    <row r="16" ht="28" customHeight="1" spans="1:14">
      <c r="A16" s="7" t="s">
        <v>192</v>
      </c>
      <c r="B16" s="4" t="s">
        <v>198</v>
      </c>
      <c r="C16" s="4"/>
      <c r="D16" s="4" t="s">
        <v>199</v>
      </c>
      <c r="E16" s="4"/>
      <c r="F16" s="4" t="s">
        <v>248</v>
      </c>
      <c r="G16" s="4"/>
      <c r="H16" s="4" t="s">
        <v>48</v>
      </c>
      <c r="I16" s="12">
        <v>100</v>
      </c>
      <c r="J16" s="12">
        <v>2</v>
      </c>
      <c r="K16" s="4" t="s">
        <v>49</v>
      </c>
      <c r="L16" s="13">
        <v>1</v>
      </c>
      <c r="M16" s="12">
        <v>2</v>
      </c>
      <c r="N16" s="4" t="s">
        <v>24</v>
      </c>
    </row>
    <row r="17" ht="28" customHeight="1" spans="1:14">
      <c r="A17" s="7" t="s">
        <v>192</v>
      </c>
      <c r="B17" s="4" t="s">
        <v>198</v>
      </c>
      <c r="C17" s="4"/>
      <c r="D17" s="4" t="s">
        <v>199</v>
      </c>
      <c r="E17" s="4"/>
      <c r="F17" s="4" t="s">
        <v>249</v>
      </c>
      <c r="G17" s="4"/>
      <c r="H17" s="4" t="s">
        <v>48</v>
      </c>
      <c r="I17" s="12">
        <v>100</v>
      </c>
      <c r="J17" s="12">
        <v>2</v>
      </c>
      <c r="K17" s="4" t="s">
        <v>49</v>
      </c>
      <c r="L17" s="13">
        <v>1</v>
      </c>
      <c r="M17" s="12">
        <v>2</v>
      </c>
      <c r="N17" s="4" t="s">
        <v>24</v>
      </c>
    </row>
    <row r="18" ht="28" customHeight="1" spans="1:14">
      <c r="A18" s="7" t="s">
        <v>192</v>
      </c>
      <c r="B18" s="4" t="s">
        <v>198</v>
      </c>
      <c r="C18" s="4"/>
      <c r="D18" s="4" t="s">
        <v>199</v>
      </c>
      <c r="E18" s="4"/>
      <c r="F18" s="4" t="s">
        <v>250</v>
      </c>
      <c r="G18" s="4"/>
      <c r="H18" s="4" t="s">
        <v>48</v>
      </c>
      <c r="I18" s="12">
        <v>100</v>
      </c>
      <c r="J18" s="12">
        <v>2</v>
      </c>
      <c r="K18" s="4" t="s">
        <v>49</v>
      </c>
      <c r="L18" s="13">
        <v>1</v>
      </c>
      <c r="M18" s="12">
        <v>2</v>
      </c>
      <c r="N18" s="4" t="s">
        <v>24</v>
      </c>
    </row>
    <row r="19" ht="28" customHeight="1" spans="1:14">
      <c r="A19" s="7" t="s">
        <v>192</v>
      </c>
      <c r="B19" s="4" t="s">
        <v>198</v>
      </c>
      <c r="C19" s="4"/>
      <c r="D19" s="4" t="s">
        <v>199</v>
      </c>
      <c r="E19" s="4"/>
      <c r="F19" s="4" t="s">
        <v>85</v>
      </c>
      <c r="G19" s="4"/>
      <c r="H19" s="4" t="s">
        <v>86</v>
      </c>
      <c r="I19" s="12">
        <v>18619.38</v>
      </c>
      <c r="J19" s="12">
        <v>2</v>
      </c>
      <c r="K19" s="4" t="s">
        <v>87</v>
      </c>
      <c r="L19" s="13">
        <v>1</v>
      </c>
      <c r="M19" s="12">
        <v>2</v>
      </c>
      <c r="N19" s="4" t="s">
        <v>24</v>
      </c>
    </row>
    <row r="20" ht="28" customHeight="1" spans="1:14">
      <c r="A20" s="7" t="s">
        <v>192</v>
      </c>
      <c r="B20" s="4" t="s">
        <v>198</v>
      </c>
      <c r="C20" s="4"/>
      <c r="D20" s="4" t="s">
        <v>210</v>
      </c>
      <c r="E20" s="4"/>
      <c r="F20" s="4" t="s">
        <v>251</v>
      </c>
      <c r="G20" s="4"/>
      <c r="H20" s="4" t="s">
        <v>48</v>
      </c>
      <c r="I20" s="12">
        <v>100</v>
      </c>
      <c r="J20" s="12">
        <v>2</v>
      </c>
      <c r="K20" s="4" t="s">
        <v>49</v>
      </c>
      <c r="L20" s="13">
        <v>1</v>
      </c>
      <c r="M20" s="12">
        <v>2</v>
      </c>
      <c r="N20" s="4" t="s">
        <v>24</v>
      </c>
    </row>
    <row r="21" ht="28" customHeight="1" spans="1:14">
      <c r="A21" s="7" t="s">
        <v>192</v>
      </c>
      <c r="B21" s="4" t="s">
        <v>198</v>
      </c>
      <c r="C21" s="4"/>
      <c r="D21" s="4" t="s">
        <v>210</v>
      </c>
      <c r="E21" s="4"/>
      <c r="F21" s="4" t="s">
        <v>252</v>
      </c>
      <c r="G21" s="4"/>
      <c r="H21" s="4" t="s">
        <v>120</v>
      </c>
      <c r="I21" s="12">
        <v>100</v>
      </c>
      <c r="J21" s="12">
        <v>2</v>
      </c>
      <c r="K21" s="4" t="s">
        <v>49</v>
      </c>
      <c r="L21" s="13">
        <v>1.1111</v>
      </c>
      <c r="M21" s="12">
        <v>1.94</v>
      </c>
      <c r="N21" s="4" t="s">
        <v>24</v>
      </c>
    </row>
    <row r="22" ht="28" customHeight="1" spans="1:14">
      <c r="A22" s="7" t="s">
        <v>192</v>
      </c>
      <c r="B22" s="4" t="s">
        <v>198</v>
      </c>
      <c r="C22" s="4"/>
      <c r="D22" s="4" t="s">
        <v>210</v>
      </c>
      <c r="E22" s="4"/>
      <c r="F22" s="4" t="s">
        <v>253</v>
      </c>
      <c r="G22" s="4"/>
      <c r="H22" s="4" t="s">
        <v>254</v>
      </c>
      <c r="I22" s="4" t="s">
        <v>59</v>
      </c>
      <c r="J22" s="12">
        <v>2</v>
      </c>
      <c r="K22" s="4" t="s">
        <v>24</v>
      </c>
      <c r="L22" s="14">
        <v>1</v>
      </c>
      <c r="M22" s="12">
        <v>1.8</v>
      </c>
      <c r="N22" s="4" t="s">
        <v>24</v>
      </c>
    </row>
    <row r="23" ht="28" customHeight="1" spans="1:14">
      <c r="A23" s="7" t="s">
        <v>192</v>
      </c>
      <c r="B23" s="4" t="s">
        <v>198</v>
      </c>
      <c r="C23" s="4"/>
      <c r="D23" s="4" t="s">
        <v>210</v>
      </c>
      <c r="E23" s="4"/>
      <c r="F23" s="4" t="s">
        <v>255</v>
      </c>
      <c r="G23" s="4"/>
      <c r="H23" s="4" t="s">
        <v>48</v>
      </c>
      <c r="I23" s="12">
        <v>100</v>
      </c>
      <c r="J23" s="12">
        <v>2</v>
      </c>
      <c r="K23" s="4" t="s">
        <v>49</v>
      </c>
      <c r="L23" s="13">
        <v>1</v>
      </c>
      <c r="M23" s="12">
        <v>2</v>
      </c>
      <c r="N23" s="4" t="s">
        <v>24</v>
      </c>
    </row>
    <row r="24" ht="28" customHeight="1" spans="1:14">
      <c r="A24" s="7" t="s">
        <v>192</v>
      </c>
      <c r="B24" s="4" t="s">
        <v>198</v>
      </c>
      <c r="C24" s="4"/>
      <c r="D24" s="4" t="s">
        <v>210</v>
      </c>
      <c r="E24" s="4"/>
      <c r="F24" s="4" t="s">
        <v>256</v>
      </c>
      <c r="G24" s="4"/>
      <c r="H24" s="4" t="s">
        <v>48</v>
      </c>
      <c r="I24" s="12">
        <v>100</v>
      </c>
      <c r="J24" s="12">
        <v>2</v>
      </c>
      <c r="K24" s="4" t="s">
        <v>49</v>
      </c>
      <c r="L24" s="13">
        <v>1</v>
      </c>
      <c r="M24" s="12">
        <v>2</v>
      </c>
      <c r="N24" s="4" t="s">
        <v>24</v>
      </c>
    </row>
    <row r="25" ht="28" customHeight="1" spans="1:14">
      <c r="A25" s="7" t="s">
        <v>192</v>
      </c>
      <c r="B25" s="4" t="s">
        <v>198</v>
      </c>
      <c r="C25" s="4"/>
      <c r="D25" s="4" t="s">
        <v>216</v>
      </c>
      <c r="E25" s="4"/>
      <c r="F25" s="4" t="s">
        <v>257</v>
      </c>
      <c r="G25" s="4"/>
      <c r="H25" s="4" t="s">
        <v>95</v>
      </c>
      <c r="I25" s="4" t="s">
        <v>59</v>
      </c>
      <c r="J25" s="12">
        <v>2</v>
      </c>
      <c r="K25" s="4" t="s">
        <v>24</v>
      </c>
      <c r="L25" s="14">
        <v>1</v>
      </c>
      <c r="M25" s="12">
        <v>1.8</v>
      </c>
      <c r="N25" s="4" t="s">
        <v>24</v>
      </c>
    </row>
    <row r="26" ht="28" customHeight="1" spans="1:14">
      <c r="A26" s="7" t="s">
        <v>192</v>
      </c>
      <c r="B26" s="4" t="s">
        <v>198</v>
      </c>
      <c r="C26" s="4"/>
      <c r="D26" s="4" t="s">
        <v>216</v>
      </c>
      <c r="E26" s="4"/>
      <c r="F26" s="4" t="s">
        <v>258</v>
      </c>
      <c r="G26" s="4"/>
      <c r="H26" s="4" t="s">
        <v>95</v>
      </c>
      <c r="I26" s="4" t="s">
        <v>59</v>
      </c>
      <c r="J26" s="12">
        <v>12</v>
      </c>
      <c r="K26" s="4" t="s">
        <v>24</v>
      </c>
      <c r="L26" s="14">
        <v>1</v>
      </c>
      <c r="M26" s="12">
        <v>10.8</v>
      </c>
      <c r="N26" s="4" t="s">
        <v>24</v>
      </c>
    </row>
    <row r="27" ht="28" customHeight="1" spans="1:14">
      <c r="A27" s="7" t="s">
        <v>192</v>
      </c>
      <c r="B27" s="4" t="s">
        <v>198</v>
      </c>
      <c r="C27" s="4"/>
      <c r="D27" s="4" t="s">
        <v>216</v>
      </c>
      <c r="E27" s="4"/>
      <c r="F27" s="4" t="s">
        <v>259</v>
      </c>
      <c r="G27" s="4"/>
      <c r="H27" s="4" t="s">
        <v>95</v>
      </c>
      <c r="I27" s="4" t="s">
        <v>59</v>
      </c>
      <c r="J27" s="12">
        <v>2</v>
      </c>
      <c r="K27" s="4" t="s">
        <v>24</v>
      </c>
      <c r="L27" s="14">
        <v>1</v>
      </c>
      <c r="M27" s="12">
        <v>1.8</v>
      </c>
      <c r="N27" s="4" t="s">
        <v>24</v>
      </c>
    </row>
    <row r="28" ht="28" customHeight="1" spans="1:14">
      <c r="A28" s="7" t="s">
        <v>192</v>
      </c>
      <c r="B28" s="4" t="s">
        <v>198</v>
      </c>
      <c r="C28" s="4"/>
      <c r="D28" s="4" t="s">
        <v>216</v>
      </c>
      <c r="E28" s="4"/>
      <c r="F28" s="4" t="s">
        <v>260</v>
      </c>
      <c r="G28" s="4"/>
      <c r="H28" s="4" t="s">
        <v>95</v>
      </c>
      <c r="I28" s="4" t="s">
        <v>59</v>
      </c>
      <c r="J28" s="12">
        <v>2</v>
      </c>
      <c r="K28" s="4" t="s">
        <v>24</v>
      </c>
      <c r="L28" s="14">
        <v>1</v>
      </c>
      <c r="M28" s="12">
        <v>1.8</v>
      </c>
      <c r="N28" s="4" t="s">
        <v>24</v>
      </c>
    </row>
    <row r="29" ht="28" customHeight="1" spans="1:14">
      <c r="A29" s="7" t="s">
        <v>192</v>
      </c>
      <c r="B29" s="4" t="s">
        <v>198</v>
      </c>
      <c r="C29" s="4"/>
      <c r="D29" s="4" t="s">
        <v>216</v>
      </c>
      <c r="E29" s="4"/>
      <c r="F29" s="4" t="s">
        <v>261</v>
      </c>
      <c r="G29" s="4"/>
      <c r="H29" s="4" t="s">
        <v>95</v>
      </c>
      <c r="I29" s="4" t="s">
        <v>59</v>
      </c>
      <c r="J29" s="12">
        <v>2</v>
      </c>
      <c r="K29" s="4" t="s">
        <v>24</v>
      </c>
      <c r="L29" s="14">
        <v>1</v>
      </c>
      <c r="M29" s="12">
        <v>1.8</v>
      </c>
      <c r="N29" s="4" t="s">
        <v>24</v>
      </c>
    </row>
    <row r="30" ht="28" customHeight="1" spans="1:14">
      <c r="A30" s="7" t="s">
        <v>192</v>
      </c>
      <c r="B30" s="4" t="s">
        <v>222</v>
      </c>
      <c r="C30" s="4"/>
      <c r="D30" s="4" t="s">
        <v>223</v>
      </c>
      <c r="E30" s="4"/>
      <c r="F30" s="4" t="s">
        <v>122</v>
      </c>
      <c r="G30" s="4"/>
      <c r="H30" s="4" t="s">
        <v>120</v>
      </c>
      <c r="I30" s="12">
        <v>91.55</v>
      </c>
      <c r="J30" s="12">
        <v>5</v>
      </c>
      <c r="K30" s="4" t="s">
        <v>49</v>
      </c>
      <c r="L30" s="13">
        <v>1.0172</v>
      </c>
      <c r="M30" s="12">
        <v>5</v>
      </c>
      <c r="N30" s="4" t="s">
        <v>24</v>
      </c>
    </row>
    <row r="31" ht="28" customHeight="1" spans="1:14">
      <c r="A31" s="7" t="s">
        <v>192</v>
      </c>
      <c r="B31" s="4" t="s">
        <v>222</v>
      </c>
      <c r="C31" s="4"/>
      <c r="D31" s="4" t="s">
        <v>223</v>
      </c>
      <c r="E31" s="4"/>
      <c r="F31" s="4" t="s">
        <v>113</v>
      </c>
      <c r="G31" s="4"/>
      <c r="H31" s="4" t="s">
        <v>48</v>
      </c>
      <c r="I31" s="12">
        <v>100</v>
      </c>
      <c r="J31" s="12">
        <v>5</v>
      </c>
      <c r="K31" s="4" t="s">
        <v>49</v>
      </c>
      <c r="L31" s="13">
        <v>1</v>
      </c>
      <c r="M31" s="12">
        <v>5</v>
      </c>
      <c r="N31" s="4" t="s">
        <v>24</v>
      </c>
    </row>
    <row r="32" ht="28" customHeight="1" spans="1:14">
      <c r="A32" s="7" t="s">
        <v>192</v>
      </c>
      <c r="B32" s="4" t="s">
        <v>222</v>
      </c>
      <c r="C32" s="4"/>
      <c r="D32" s="4" t="s">
        <v>223</v>
      </c>
      <c r="E32" s="4"/>
      <c r="F32" s="4" t="s">
        <v>262</v>
      </c>
      <c r="G32" s="4"/>
      <c r="H32" s="4" t="s">
        <v>108</v>
      </c>
      <c r="I32" s="4" t="s">
        <v>59</v>
      </c>
      <c r="J32" s="12">
        <v>5</v>
      </c>
      <c r="K32" s="4" t="s">
        <v>24</v>
      </c>
      <c r="L32" s="14">
        <v>1</v>
      </c>
      <c r="M32" s="12">
        <v>4.5</v>
      </c>
      <c r="N32" s="4" t="s">
        <v>24</v>
      </c>
    </row>
    <row r="33" ht="28" customHeight="1" spans="1:14">
      <c r="A33" s="7" t="s">
        <v>192</v>
      </c>
      <c r="B33" s="4" t="s">
        <v>222</v>
      </c>
      <c r="C33" s="4"/>
      <c r="D33" s="4" t="s">
        <v>223</v>
      </c>
      <c r="E33" s="4"/>
      <c r="F33" s="4" t="s">
        <v>146</v>
      </c>
      <c r="G33" s="4"/>
      <c r="H33" s="4" t="s">
        <v>147</v>
      </c>
      <c r="I33" s="4" t="s">
        <v>59</v>
      </c>
      <c r="J33" s="12">
        <v>5</v>
      </c>
      <c r="K33" s="4" t="s">
        <v>24</v>
      </c>
      <c r="L33" s="14">
        <v>1</v>
      </c>
      <c r="M33" s="12">
        <v>4.5</v>
      </c>
      <c r="N33" s="4" t="s">
        <v>24</v>
      </c>
    </row>
    <row r="34" ht="28" customHeight="1" spans="1:14">
      <c r="A34" s="7" t="s">
        <v>192</v>
      </c>
      <c r="B34" s="4" t="s">
        <v>230</v>
      </c>
      <c r="C34" s="4"/>
      <c r="D34" s="4" t="s">
        <v>231</v>
      </c>
      <c r="E34" s="4"/>
      <c r="F34" s="4" t="s">
        <v>263</v>
      </c>
      <c r="G34" s="4"/>
      <c r="H34" s="4" t="s">
        <v>120</v>
      </c>
      <c r="I34" s="12">
        <v>98</v>
      </c>
      <c r="J34" s="12">
        <v>5</v>
      </c>
      <c r="K34" s="4" t="s">
        <v>49</v>
      </c>
      <c r="L34" s="13">
        <v>1.0889</v>
      </c>
      <c r="M34" s="12">
        <v>5</v>
      </c>
      <c r="N34" s="4" t="s">
        <v>24</v>
      </c>
    </row>
    <row r="35" ht="28" customHeight="1" spans="1:14">
      <c r="A35" s="7" t="s">
        <v>192</v>
      </c>
      <c r="B35" s="4" t="s">
        <v>230</v>
      </c>
      <c r="C35" s="4"/>
      <c r="D35" s="4" t="s">
        <v>231</v>
      </c>
      <c r="E35" s="4"/>
      <c r="F35" s="4" t="s">
        <v>264</v>
      </c>
      <c r="G35" s="4"/>
      <c r="H35" s="4" t="s">
        <v>120</v>
      </c>
      <c r="I35" s="12">
        <v>98</v>
      </c>
      <c r="J35" s="12">
        <v>5</v>
      </c>
      <c r="K35" s="4" t="s">
        <v>49</v>
      </c>
      <c r="L35" s="13">
        <v>1.0889</v>
      </c>
      <c r="M35" s="12">
        <v>5</v>
      </c>
      <c r="N35" s="4" t="s">
        <v>24</v>
      </c>
    </row>
    <row r="36" ht="28" customHeight="1" spans="1:14">
      <c r="A36" s="8" t="s">
        <v>158</v>
      </c>
      <c r="B36" s="8"/>
      <c r="C36" s="8"/>
      <c r="D36" s="8"/>
      <c r="E36" s="8"/>
      <c r="F36" s="8"/>
      <c r="G36" s="8"/>
      <c r="H36" s="8"/>
      <c r="I36" s="8"/>
      <c r="J36" s="8">
        <f>SUM(J14:J35,K6)</f>
        <v>100</v>
      </c>
      <c r="K36" s="15"/>
      <c r="L36" s="15"/>
      <c r="M36" s="16">
        <f>SUM(M14:M35,M6)</f>
        <v>96.4736701794872</v>
      </c>
      <c r="N36" s="3"/>
    </row>
  </sheetData>
  <mergeCells count="79">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A36:I36"/>
    <mergeCell ref="A14:A35"/>
    <mergeCell ref="A6:B9"/>
    <mergeCell ref="A11:B12"/>
    <mergeCell ref="B15:C29"/>
    <mergeCell ref="D15:E19"/>
    <mergeCell ref="D20:E24"/>
    <mergeCell ref="D25:E29"/>
    <mergeCell ref="B30:C33"/>
    <mergeCell ref="D30:E33"/>
    <mergeCell ref="B34:C35"/>
    <mergeCell ref="D34:E3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目录</vt:lpstr>
      <vt:lpstr>省级部门（单位）整体支出绩效自评表</vt:lpstr>
      <vt:lpstr>部门预算项目支出绩效自评结果汇总表</vt:lpstr>
      <vt:lpstr>1.第一批“全省法院维修改造”项目</vt:lpstr>
      <vt:lpstr>2.国家赔偿金</vt:lpstr>
      <vt:lpstr>3.全省法院业务费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27203</dc:creator>
  <cp:lastModifiedBy>user</cp:lastModifiedBy>
  <dcterms:created xsi:type="dcterms:W3CDTF">2022-04-12T07:19:00Z</dcterms:created>
  <dcterms:modified xsi:type="dcterms:W3CDTF">2025-08-21T03:45:35Z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AC2C20010EFD4663B064C08E356A3F4E</vt:lpwstr>
  </property>
  <property fmtid="{D5CDD505-2E9C-101B-9397-08002B2CF9AE}" pid="3" name="KSOProductBuildVer">
    <vt:lpwstr>2052-11.8.2.12309</vt:lpwstr>
  </property>
  <property fmtid="{D5CDD505-2E9C-101B-9397-08002B2CF9AE}" pid="4" name="commondata">
    <vt:lpwstr>eyJoZGlkIjoiNzkwYzg0MjdjNDBhZWFlM2U1ZTE5YTNiODA4ZDI0MGUifQ==</vt:lpwstr>
  </property>
</Properties>
</file>