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89" firstSheet="3" activeTab="1"/>
  </bookViews>
  <sheets>
    <sheet name="省级部门（单位）整体支出绩效自评表" sheetId="4" r:id="rId1"/>
    <sheet name="业务费" sheetId="2" r:id="rId2"/>
  </sheets>
  <definedNames>
    <definedName name="_xlnm.Print_Titles" localSheetId="0">'省级部门（单位）整体支出绩效自评表'!$9:$9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<sst xmlns="http://schemas.openxmlformats.org/spreadsheetml/2006/main" count="247" uniqueCount="171">
  <si>
    <r>
      <rPr>
        <b/>
        <sz val="20"/>
        <color rgb="FF000000"/>
        <rFont val="宋体"/>
        <charset val="134"/>
      </rPr>
      <t>2024年</t>
    </r>
    <r>
      <rPr>
        <b/>
        <u/>
        <sz val="20"/>
        <color rgb="FF000000"/>
        <rFont val="宋体"/>
        <charset val="134"/>
      </rPr>
      <t xml:space="preserve">  兰州市中级人民法院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</si>
  <si>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</si>
  <si>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兰州市中级人民法院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</si>
  <si>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</si>
  <si>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</si>
  <si>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</si>
  <si>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</si>
  <si>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</si>
  <si>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</si>
  <si>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</si>
  <si>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</si>
  <si>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</si>
  <si>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</si>
  <si>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</si>
  <si>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</si>
  <si>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</si>
  <si>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</si>
  <si>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进一步加快法院信息化建设和科技法庭建设，通过减刑假释远程开庭系统、案件质量评查系统升级、离线容灾备份设备、机房网络安全设备及会议室视频会议设备的更换和购置，在提高工作效率的同时为人民群众提供更加优质化的服务。</t>
  </si>
  <si>
    <t>2024年度我院进一步加快法院法院信息化建设和科技法庭建设，通过减刑假释远程开庭系统、案件质量评查系统升级、离线容灭备份设备、机房网络安全设备及会议室视频会议设备的更换和购置，在提高工作工作效率的同时，维护社会安全稳定，强化民生司法保障，不断提升诉讼服务水平，为人民群众提供更加优质的服务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</si>
  <si>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</si>
  <si>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</si>
  <si>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</si>
  <si>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</si>
  <si>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</si>
  <si>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</si>
  <si>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</si>
  <si>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</si>
  <si>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</si>
  <si>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</si>
  <si>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</si>
  <si>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</si>
  <si>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</si>
  <si>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≤100%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</si>
  <si>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</si>
  <si>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</si>
  <si>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</si>
  <si>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</si>
  <si>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</si>
  <si>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</si>
  <si>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</si>
  <si>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</si>
  <si>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</si>
  <si>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</si>
  <si>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</si>
  <si>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</si>
  <si>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</si>
  <si>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</si>
  <si>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</si>
  <si>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再审审查率</t>
  </si>
  <si>
    <t>&lt;=3.5%</t>
  </si>
  <si>
    <t/>
  </si>
  <si>
    <t>车辆购置数</t>
  </si>
  <si>
    <t>=2辆</t>
  </si>
  <si>
    <t>3辆</t>
  </si>
  <si>
    <t>偏差原因：指标值设置有误。改进措施：准确合理设置指标值。</t>
  </si>
  <si>
    <t>装备购置完成率</t>
  </si>
  <si>
    <t>&gt;=90%</t>
  </si>
  <si>
    <t>偏差原因：按计划开展装备购置工作，完成率达到111.11%。改进措施：与系统维护部门沟通明确指标细则；合理设置指标值。</t>
  </si>
  <si>
    <t>成本控制情况</t>
  </si>
  <si>
    <t>&lt;=100%</t>
  </si>
  <si>
    <t>装备购置完成及时性</t>
  </si>
  <si>
    <t>及时</t>
  </si>
  <si>
    <t>受理案件及时性</t>
  </si>
  <si>
    <t>民商事案件结案率</t>
  </si>
  <si>
    <t>&gt;=80%</t>
  </si>
  <si>
    <t>偏差原因：不断加大办案力度，完成率达到110.15%，系统评分原因导致反向扣分。改进措施：与系统维护部门沟通明确指标细则；合理设置指标值。</t>
  </si>
  <si>
    <t>行政案件结案率</t>
  </si>
  <si>
    <t>偏差原因：不断加大办案力度，完成率达到113.25%，系统评分原因导致反向扣分。改进措施：与系统维护部门沟通明确指标细则；合理设置指标值。</t>
  </si>
  <si>
    <t>刑事案件结案率</t>
  </si>
  <si>
    <t>案件受理准确率</t>
  </si>
  <si>
    <t>&gt;=97%</t>
  </si>
  <si>
    <t>采购装备质量验收合格率</t>
  </si>
  <si>
    <t>部门效果目标</t>
  </si>
  <si>
    <t>执行标的到位率</t>
  </si>
  <si>
    <t>&gt;=15%</t>
  </si>
  <si>
    <t>34.02%</t>
  </si>
  <si>
    <t>偏差原因：本年度我院加大执行力度，完成率达到226.80%，系统评分原因导致反向扣分。改进措施：与系统维护部门沟通，明确指标细则，合理设置指标值。</t>
  </si>
  <si>
    <t>化解社会矛盾，维护社会稳定</t>
  </si>
  <si>
    <t>维护</t>
  </si>
  <si>
    <t>社会影响</t>
  </si>
  <si>
    <t>单位获奖情况</t>
  </si>
  <si>
    <t>&gt;=1件</t>
  </si>
  <si>
    <t>0</t>
  </si>
  <si>
    <t>违法违纪情况</t>
  </si>
  <si>
    <t>0件</t>
  </si>
  <si>
    <t>服务对象满意度</t>
  </si>
  <si>
    <t>当事人满意度</t>
  </si>
  <si>
    <t>95%</t>
  </si>
  <si>
    <t>法院干警满意度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</si>
  <si>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</si>
  <si>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</si>
  <si>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</si>
  <si>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</si>
  <si>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</si>
  <si>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</si>
  <si>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</si>
  <si>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</si>
  <si>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</si>
  <si>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</si>
  <si>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</si>
  <si>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    计</t>
  </si>
  <si>
    <t>其他需要说明的问题：无。</t>
  </si>
  <si>
    <r>
      <rPr>
        <b/>
        <sz val="20"/>
        <color theme="1"/>
        <rFont val="宋体"/>
        <charset val="134"/>
      </rPr>
      <t>2024年</t>
    </r>
    <r>
      <rPr>
        <b/>
        <u/>
        <sz val="20"/>
        <color theme="1"/>
        <rFont val="宋体"/>
        <charset val="134"/>
      </rPr>
      <t xml:space="preserve"> 兰州市中级人民法院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</si>
  <si>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</si>
  <si>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全省法院业务费</t>
  </si>
  <si>
    <t>主管部门</t>
  </si>
  <si>
    <t>甘肃省高级人民法院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</si>
  <si>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</si>
  <si>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</si>
  <si>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</si>
  <si>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</si>
  <si>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</si>
  <si>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</si>
  <si>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</si>
  <si>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</si>
  <si>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</si>
  <si>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</si>
  <si>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</si>
  <si>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对办公区域进行常态换运维，维修维护项目7项，验收合格率达到100%，保障物业管护工作，物业管理合格，有效保障审判服务，工作人员满意度达到预期。</t>
  </si>
  <si>
    <t>对办公区域进行常态化运维，维修维护项目7项，验收合格率达到100%，保障物业管护工作，物业管理合格，有效保障审判服务，工作人员满意度达到预期。</t>
  </si>
  <si>
    <t>绩效指标</t>
  </si>
  <si>
    <t>成本指标</t>
  </si>
  <si>
    <t>定额标准内</t>
  </si>
  <si>
    <t>产出指标</t>
  </si>
  <si>
    <t>数量指标</t>
  </si>
  <si>
    <t>结案率</t>
  </si>
  <si>
    <t>&gt;=75%</t>
  </si>
  <si>
    <t>偏差原因：年度指标值设置偏低，实际完成率为125.80%。
整改措施：我院将与系统维护部门沟通，明确标准细则，加强绩效知识学习，合理设置指标值。</t>
  </si>
  <si>
    <t>培训组织期数</t>
  </si>
  <si>
    <t>&gt;=2期</t>
  </si>
  <si>
    <t>0期</t>
  </si>
  <si>
    <t>偏差原因：年初计划开展2期培训，实际未开展。
整改措施：根据单位实际业务开展情况调整目标值，执行绩效目标调整程序，合理设置指标值。</t>
  </si>
  <si>
    <t>维修维护项目数</t>
  </si>
  <si>
    <t>&gt;=7项</t>
  </si>
  <si>
    <t>7项</t>
  </si>
  <si>
    <t>物业管理面积</t>
  </si>
  <si>
    <t>=55453㎡</t>
  </si>
  <si>
    <t>55453㎡</t>
  </si>
  <si>
    <t>信息化运维服务完成率</t>
  </si>
  <si>
    <t>质量指标</t>
  </si>
  <si>
    <t>培训结业考核合格率</t>
  </si>
  <si>
    <t>&gt;=98%</t>
  </si>
  <si>
    <t>维修维护项目验收合格率</t>
  </si>
  <si>
    <t>物业管理合格率</t>
  </si>
  <si>
    <t>信息化运维服务验收合格率</t>
  </si>
  <si>
    <t>时效指标</t>
  </si>
  <si>
    <t>办案经费支付及时性</t>
  </si>
  <si>
    <t>&lt;=3工作日</t>
  </si>
  <si>
    <t>3工作日</t>
  </si>
  <si>
    <t>培训工作完成及时性</t>
  </si>
  <si>
    <t>未开展</t>
  </si>
  <si>
    <t>维修维护及时性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</si>
  <si>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</si>
  <si>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</si>
  <si>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</si>
  <si>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</si>
  <si>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</si>
  <si>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</si>
  <si>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</si>
  <si>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</si>
  <si>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</si>
  <si>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</si>
  <si>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</si>
  <si>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</si>
  <si>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</si>
  <si>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</si>
  <si>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</si>
  <si>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干警满意度</t>
  </si>
  <si>
    <t>总分</t>
  </si>
  <si>
    <t>说明</t>
  </si>
  <si>
    <t>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</si>
</sst>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0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0" xfId="0" applyFont="1">
      <alignment vertical="center"/>
    </xf>
    <xf numFmtId="10" fontId="2" fillId="0" borderId="1" xfId="3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0" fontId="8" fillId="0" borderId="4" xfId="3" applyNumberFormat="1" applyFont="1" applyFill="1" applyBorder="1" applyAlignment="1">
      <alignment horizontal="center" vertical="center" wrapText="1"/>
    </xf>
    <xf numFmtId="10" fontId="8" fillId="0" borderId="6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0" fontId="9" fillId="0" borderId="4" xfId="3" applyNumberFormat="1" applyFont="1" applyFill="1" applyBorder="1" applyAlignment="1">
      <alignment horizontal="center" vertical="center" wrapText="1"/>
    </xf>
    <xf numFmtId="10" fontId="9" fillId="0" borderId="6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0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9" fontId="9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10" fontId="0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9" fontId="9" fillId="0" borderId="1" xfId="3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9" fontId="9" fillId="0" borderId="1" xfId="3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10" fontId="0" fillId="0" borderId="0" xfId="3" applyNumberFormat="1" applyFont="1" applyFill="1" applyBorder="1" applyAlignment="1"/>
    <xf numFmtId="0" fontId="9" fillId="0" borderId="1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7"/>
  <sheetViews>
    <sheetView zoomScale="70" zoomScaleNormal="70" workbookViewId="0">
      <selection activeCell="K8" sqref="K8"/>
    </sheetView>
  </sheetViews>
  <sheetFormatPr defaultColWidth="11" defaultRowHeight="14.25"/>
  <cols>
    <col min="1" max="1" width="7.91666666666667" style="41" customWidth="1"/>
    <col min="2" max="2" width="11.1666666666667" style="41" customWidth="1"/>
    <col min="3" max="3" width="14.7083333333333" style="41" customWidth="1"/>
    <col min="4" max="4" width="29.2583333333333" style="41" customWidth="1"/>
    <col min="5" max="5" width="14" style="41" customWidth="1"/>
    <col min="6" max="6" width="14.2583333333333" style="41" customWidth="1"/>
    <col min="7" max="7" width="13.2583333333333" style="41" customWidth="1"/>
    <col min="8" max="8" width="11.875" style="41" customWidth="1"/>
    <col min="9" max="9" width="25.9416666666667" style="41" customWidth="1"/>
    <col min="10" max="10" width="10.075" style="41" customWidth="1"/>
    <col min="11" max="13" width="11" style="41"/>
    <col min="14" max="14" width="12.8166666666667" style="41"/>
    <col min="15" max="16378" width="11" style="41"/>
    <col min="16379" max="16384" width="11" style="42"/>
  </cols>
  <sheetData>
    <row r="1" s="41" customFormat="1" ht="64.5" customHeight="1" spans="1:9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="41" customFormat="1" ht="30" customHeight="1" spans="1:9">
      <c r="A2" s="44" t="s">
        <v>1</v>
      </c>
      <c r="B2" s="45" t="s">
        <v>2</v>
      </c>
      <c r="C2" s="46"/>
      <c r="D2" s="46"/>
      <c r="E2" s="46"/>
      <c r="F2" s="46"/>
      <c r="G2" s="46"/>
      <c r="H2" s="46"/>
      <c r="I2" s="94"/>
    </row>
    <row r="3" s="41" customFormat="1" ht="26.25" customHeight="1" spans="1:9">
      <c r="A3" s="47" t="s">
        <v>3</v>
      </c>
      <c r="B3" s="48"/>
      <c r="C3" s="48" t="s">
        <v>4</v>
      </c>
      <c r="D3" s="49" t="s">
        <v>5</v>
      </c>
      <c r="E3" s="50" t="s">
        <v>6</v>
      </c>
      <c r="F3" s="51" t="s">
        <v>7</v>
      </c>
      <c r="G3" s="52"/>
      <c r="H3" s="53" t="s">
        <v>8</v>
      </c>
      <c r="I3" s="95" t="s">
        <v>9</v>
      </c>
    </row>
    <row r="4" s="41" customFormat="1" ht="23.25" customHeight="1" spans="1:9">
      <c r="A4" s="54"/>
      <c r="B4" s="55" t="s">
        <v>10</v>
      </c>
      <c r="C4" s="56">
        <f>C5+C6</f>
        <v>11468.079388</v>
      </c>
      <c r="D4" s="57">
        <f>D5+D6</f>
        <v>11574.012645</v>
      </c>
      <c r="E4" s="57">
        <f>E5+E6</f>
        <v>11216.711559</v>
      </c>
      <c r="F4" s="58">
        <f>E4/D4</f>
        <v>0.96912902232275</v>
      </c>
      <c r="G4" s="59"/>
      <c r="H4" s="53">
        <v>10</v>
      </c>
      <c r="I4" s="96">
        <v>9.69</v>
      </c>
    </row>
    <row r="5" s="41" customFormat="1" ht="23.25" customHeight="1" spans="1:9">
      <c r="A5" s="54"/>
      <c r="B5" s="60" t="s">
        <v>11</v>
      </c>
      <c r="C5" s="61">
        <f>(82472700)/10000</f>
        <v>8247.27</v>
      </c>
      <c r="D5" s="62">
        <f>(79725929.5)/10000</f>
        <v>7972.59295</v>
      </c>
      <c r="E5" s="62">
        <f>78704918.64/10000</f>
        <v>7870.491864</v>
      </c>
      <c r="F5" s="63">
        <v>0.9871</v>
      </c>
      <c r="G5" s="64"/>
      <c r="H5" s="65" t="s">
        <v>12</v>
      </c>
      <c r="I5" s="65" t="s">
        <v>12</v>
      </c>
    </row>
    <row r="6" s="41" customFormat="1" ht="23.25" customHeight="1" spans="1:9">
      <c r="A6" s="66"/>
      <c r="B6" s="60" t="s">
        <v>13</v>
      </c>
      <c r="C6" s="61">
        <f>32208093.88/10000</f>
        <v>3220.809388</v>
      </c>
      <c r="D6" s="62">
        <f>(36014196.95)/10000</f>
        <v>3601.419695</v>
      </c>
      <c r="E6" s="62">
        <f>33462196.95/10000</f>
        <v>3346.219695</v>
      </c>
      <c r="F6" s="63">
        <f>E6/D6</f>
        <v>0.929139055813377</v>
      </c>
      <c r="G6" s="64"/>
      <c r="H6" s="65" t="s">
        <v>12</v>
      </c>
      <c r="I6" s="65" t="s">
        <v>12</v>
      </c>
    </row>
    <row r="7" s="41" customFormat="1" ht="23.25" customHeight="1" spans="1:9">
      <c r="A7" s="48" t="s">
        <v>14</v>
      </c>
      <c r="B7" s="47" t="s">
        <v>15</v>
      </c>
      <c r="C7" s="47"/>
      <c r="D7" s="47"/>
      <c r="E7" s="48" t="s">
        <v>16</v>
      </c>
      <c r="F7" s="48"/>
      <c r="G7" s="48"/>
      <c r="H7" s="48"/>
      <c r="I7" s="48"/>
    </row>
    <row r="8" s="41" customFormat="1" ht="81" customHeight="1" spans="1:9">
      <c r="A8" s="51"/>
      <c r="B8" s="60" t="s">
        <v>17</v>
      </c>
      <c r="C8" s="60"/>
      <c r="D8" s="60"/>
      <c r="E8" s="67" t="s">
        <v>18</v>
      </c>
      <c r="F8" s="67"/>
      <c r="G8" s="67"/>
      <c r="H8" s="67"/>
      <c r="I8" s="97"/>
    </row>
    <row r="9" s="41" customFormat="1" ht="23.25" customHeight="1" spans="1:9">
      <c r="A9" s="68" t="s">
        <v>19</v>
      </c>
      <c r="B9" s="48" t="s">
        <v>20</v>
      </c>
      <c r="C9" s="48" t="s">
        <v>21</v>
      </c>
      <c r="D9" s="48" t="s">
        <v>22</v>
      </c>
      <c r="E9" s="48" t="s">
        <v>23</v>
      </c>
      <c r="F9" s="48" t="s">
        <v>24</v>
      </c>
      <c r="G9" s="48" t="s">
        <v>8</v>
      </c>
      <c r="H9" s="48" t="s">
        <v>9</v>
      </c>
      <c r="I9" s="48" t="s">
        <v>25</v>
      </c>
    </row>
    <row r="10" s="41" customFormat="1" ht="23.25" customHeight="1" spans="1:9">
      <c r="A10" s="68"/>
      <c r="B10" s="68" t="s">
        <v>26</v>
      </c>
      <c r="C10" s="68" t="s">
        <v>27</v>
      </c>
      <c r="D10" s="60" t="s">
        <v>28</v>
      </c>
      <c r="E10" s="69" t="s">
        <v>29</v>
      </c>
      <c r="F10" s="70">
        <f>F5</f>
        <v>0.9871</v>
      </c>
      <c r="G10" s="71">
        <v>2.6</v>
      </c>
      <c r="H10" s="71">
        <v>2.6</v>
      </c>
      <c r="I10" s="98"/>
    </row>
    <row r="11" s="41" customFormat="1" ht="37" customHeight="1" spans="1:9">
      <c r="A11" s="68"/>
      <c r="B11" s="68"/>
      <c r="C11" s="68"/>
      <c r="D11" s="60" t="s">
        <v>30</v>
      </c>
      <c r="E11" s="69" t="s">
        <v>29</v>
      </c>
      <c r="F11" s="70">
        <f>F6</f>
        <v>0.929139055813377</v>
      </c>
      <c r="G11" s="71">
        <v>2.6</v>
      </c>
      <c r="H11" s="71">
        <v>2.6</v>
      </c>
      <c r="I11" s="98"/>
    </row>
    <row r="12" s="41" customFormat="1" ht="45" customHeight="1" spans="1:9">
      <c r="A12" s="68"/>
      <c r="B12" s="68"/>
      <c r="C12" s="68"/>
      <c r="D12" s="60" t="s">
        <v>31</v>
      </c>
      <c r="E12" s="69" t="s">
        <v>32</v>
      </c>
      <c r="F12" s="70">
        <v>0.9981</v>
      </c>
      <c r="G12" s="71">
        <v>2.6</v>
      </c>
      <c r="H12" s="71">
        <v>2.6</v>
      </c>
      <c r="I12" s="98"/>
    </row>
    <row r="13" s="41" customFormat="1" ht="23.25" customHeight="1" spans="1:9">
      <c r="A13" s="68"/>
      <c r="B13" s="68"/>
      <c r="C13" s="68" t="s">
        <v>33</v>
      </c>
      <c r="D13" s="60" t="s">
        <v>34</v>
      </c>
      <c r="E13" s="69" t="s">
        <v>35</v>
      </c>
      <c r="F13" s="72" t="s">
        <v>35</v>
      </c>
      <c r="G13" s="71">
        <v>2</v>
      </c>
      <c r="H13" s="71">
        <v>1.8</v>
      </c>
      <c r="I13" s="55"/>
    </row>
    <row r="14" s="41" customFormat="1" ht="23.25" customHeight="1" spans="1:9">
      <c r="A14" s="68"/>
      <c r="B14" s="68"/>
      <c r="C14" s="68"/>
      <c r="D14" s="60" t="s">
        <v>36</v>
      </c>
      <c r="E14" s="69" t="s">
        <v>37</v>
      </c>
      <c r="F14" s="72" t="s">
        <v>37</v>
      </c>
      <c r="G14" s="71">
        <v>2</v>
      </c>
      <c r="H14" s="71">
        <v>1.8</v>
      </c>
      <c r="I14" s="55"/>
    </row>
    <row r="15" s="41" customFormat="1" ht="23.25" customHeight="1" spans="1:9">
      <c r="A15" s="68"/>
      <c r="B15" s="68"/>
      <c r="C15" s="68" t="s">
        <v>38</v>
      </c>
      <c r="D15" s="60" t="s">
        <v>39</v>
      </c>
      <c r="E15" s="69" t="s">
        <v>37</v>
      </c>
      <c r="F15" s="72" t="s">
        <v>37</v>
      </c>
      <c r="G15" s="71">
        <v>2</v>
      </c>
      <c r="H15" s="71">
        <v>1.8</v>
      </c>
      <c r="I15" s="55"/>
    </row>
    <row r="16" s="41" customFormat="1" ht="23.25" customHeight="1" spans="1:9">
      <c r="A16" s="68"/>
      <c r="B16" s="68"/>
      <c r="C16" s="68" t="s">
        <v>40</v>
      </c>
      <c r="D16" s="60" t="s">
        <v>41</v>
      </c>
      <c r="E16" s="69" t="s">
        <v>37</v>
      </c>
      <c r="F16" s="72" t="s">
        <v>37</v>
      </c>
      <c r="G16" s="71">
        <v>2</v>
      </c>
      <c r="H16" s="71">
        <v>1.8</v>
      </c>
      <c r="I16" s="55"/>
    </row>
    <row r="17" s="41" customFormat="1" ht="23.25" customHeight="1" spans="1:9">
      <c r="A17" s="68"/>
      <c r="B17" s="68"/>
      <c r="C17" s="68" t="s">
        <v>42</v>
      </c>
      <c r="D17" s="60" t="s">
        <v>43</v>
      </c>
      <c r="E17" s="69" t="s">
        <v>32</v>
      </c>
      <c r="F17" s="70">
        <v>0.9799</v>
      </c>
      <c r="G17" s="71">
        <v>2.2</v>
      </c>
      <c r="H17" s="71">
        <v>2.2</v>
      </c>
      <c r="I17" s="98"/>
    </row>
    <row r="18" s="41" customFormat="1" ht="23.25" customHeight="1" spans="1:9">
      <c r="A18" s="68"/>
      <c r="B18" s="68"/>
      <c r="C18" s="68" t="s">
        <v>44</v>
      </c>
      <c r="D18" s="60" t="s">
        <v>45</v>
      </c>
      <c r="E18" s="69" t="s">
        <v>35</v>
      </c>
      <c r="F18" s="72">
        <v>1</v>
      </c>
      <c r="G18" s="71">
        <v>2</v>
      </c>
      <c r="H18" s="71">
        <v>1.8</v>
      </c>
      <c r="I18" s="55"/>
    </row>
    <row r="19" s="41" customFormat="1" ht="23.25" customHeight="1" spans="1:9">
      <c r="A19" s="68"/>
      <c r="B19" s="73" t="s">
        <v>46</v>
      </c>
      <c r="C19" s="74" t="s">
        <v>47</v>
      </c>
      <c r="D19" s="75" t="s">
        <v>48</v>
      </c>
      <c r="E19" s="76" t="s">
        <v>49</v>
      </c>
      <c r="F19" s="77">
        <v>0.021</v>
      </c>
      <c r="G19" s="78">
        <v>5</v>
      </c>
      <c r="H19" s="78">
        <v>5</v>
      </c>
      <c r="I19" s="99" t="s">
        <v>50</v>
      </c>
    </row>
    <row r="20" s="41" customFormat="1" ht="49" customHeight="1" spans="1:9">
      <c r="A20" s="68"/>
      <c r="B20" s="73"/>
      <c r="C20" s="74"/>
      <c r="D20" s="79" t="s">
        <v>51</v>
      </c>
      <c r="E20" s="80" t="s">
        <v>52</v>
      </c>
      <c r="F20" s="81" t="s">
        <v>53</v>
      </c>
      <c r="G20" s="71">
        <v>2</v>
      </c>
      <c r="H20" s="71">
        <v>0</v>
      </c>
      <c r="I20" s="55" t="s">
        <v>54</v>
      </c>
    </row>
    <row r="21" s="41" customFormat="1" ht="80" customHeight="1" spans="1:9">
      <c r="A21" s="68"/>
      <c r="B21" s="73"/>
      <c r="C21" s="74"/>
      <c r="D21" s="79" t="s">
        <v>55</v>
      </c>
      <c r="E21" s="82" t="s">
        <v>56</v>
      </c>
      <c r="F21" s="83">
        <v>1</v>
      </c>
      <c r="G21" s="71">
        <v>2</v>
      </c>
      <c r="H21" s="71">
        <v>1.94</v>
      </c>
      <c r="I21" s="55" t="s">
        <v>57</v>
      </c>
    </row>
    <row r="22" s="41" customFormat="1" ht="23.25" customHeight="1" spans="1:9">
      <c r="A22" s="68"/>
      <c r="B22" s="73"/>
      <c r="C22" s="74"/>
      <c r="D22" s="79" t="s">
        <v>58</v>
      </c>
      <c r="E22" s="82" t="s">
        <v>59</v>
      </c>
      <c r="F22" s="83">
        <v>1</v>
      </c>
      <c r="G22" s="71">
        <v>5</v>
      </c>
      <c r="H22" s="71">
        <v>5</v>
      </c>
      <c r="I22" s="55" t="s">
        <v>50</v>
      </c>
    </row>
    <row r="23" s="41" customFormat="1" ht="23.25" customHeight="1" spans="1:9">
      <c r="A23" s="68"/>
      <c r="B23" s="73"/>
      <c r="C23" s="74"/>
      <c r="D23" s="79" t="s">
        <v>60</v>
      </c>
      <c r="E23" s="82" t="s">
        <v>61</v>
      </c>
      <c r="F23" s="82" t="s">
        <v>61</v>
      </c>
      <c r="G23" s="71">
        <v>3</v>
      </c>
      <c r="H23" s="71">
        <v>2.7</v>
      </c>
      <c r="I23" s="55" t="s">
        <v>50</v>
      </c>
    </row>
    <row r="24" s="41" customFormat="1" ht="23.25" customHeight="1" spans="1:9">
      <c r="A24" s="68"/>
      <c r="B24" s="73"/>
      <c r="C24" s="74"/>
      <c r="D24" s="79" t="s">
        <v>62</v>
      </c>
      <c r="E24" s="69" t="s">
        <v>61</v>
      </c>
      <c r="F24" s="69" t="s">
        <v>61</v>
      </c>
      <c r="G24" s="71">
        <v>3</v>
      </c>
      <c r="H24" s="71">
        <v>2.7</v>
      </c>
      <c r="I24" s="55" t="s">
        <v>50</v>
      </c>
    </row>
    <row r="25" s="41" customFormat="1" ht="98" customHeight="1" spans="1:9">
      <c r="A25" s="68"/>
      <c r="B25" s="73"/>
      <c r="C25" s="74"/>
      <c r="D25" s="79" t="s">
        <v>63</v>
      </c>
      <c r="E25" s="69" t="s">
        <v>64</v>
      </c>
      <c r="F25" s="84">
        <v>0.8812</v>
      </c>
      <c r="G25" s="71">
        <v>2</v>
      </c>
      <c r="H25" s="71">
        <v>1.99</v>
      </c>
      <c r="I25" s="55" t="s">
        <v>65</v>
      </c>
    </row>
    <row r="26" s="41" customFormat="1" ht="99" customHeight="1" spans="1:9">
      <c r="A26" s="68"/>
      <c r="B26" s="73"/>
      <c r="C26" s="74"/>
      <c r="D26" s="79" t="s">
        <v>66</v>
      </c>
      <c r="E26" s="69" t="s">
        <v>64</v>
      </c>
      <c r="F26" s="84">
        <v>0.906</v>
      </c>
      <c r="G26" s="71">
        <v>2</v>
      </c>
      <c r="H26" s="71">
        <v>1.84</v>
      </c>
      <c r="I26" s="55" t="s">
        <v>67</v>
      </c>
    </row>
    <row r="27" s="41" customFormat="1" ht="23.25" customHeight="1" spans="1:9">
      <c r="A27" s="68"/>
      <c r="B27" s="73"/>
      <c r="C27" s="74"/>
      <c r="D27" s="79" t="s">
        <v>68</v>
      </c>
      <c r="E27" s="69" t="s">
        <v>56</v>
      </c>
      <c r="F27" s="84">
        <v>0.9384</v>
      </c>
      <c r="G27" s="71">
        <v>5</v>
      </c>
      <c r="H27" s="71">
        <v>5</v>
      </c>
      <c r="I27" s="55" t="s">
        <v>50</v>
      </c>
    </row>
    <row r="28" s="41" customFormat="1" ht="23.25" customHeight="1" spans="1:9">
      <c r="A28" s="68"/>
      <c r="B28" s="73"/>
      <c r="C28" s="74"/>
      <c r="D28" s="79" t="s">
        <v>69</v>
      </c>
      <c r="E28" s="69" t="s">
        <v>70</v>
      </c>
      <c r="F28" s="83">
        <v>1</v>
      </c>
      <c r="G28" s="71">
        <v>4.5</v>
      </c>
      <c r="H28" s="71">
        <v>4.5</v>
      </c>
      <c r="I28" s="55" t="s">
        <v>50</v>
      </c>
    </row>
    <row r="29" s="41" customFormat="1" ht="23.25" customHeight="1" spans="1:9">
      <c r="A29" s="68"/>
      <c r="B29" s="73"/>
      <c r="C29" s="85"/>
      <c r="D29" s="79" t="s">
        <v>71</v>
      </c>
      <c r="E29" s="82" t="s">
        <v>29</v>
      </c>
      <c r="F29" s="83">
        <v>1</v>
      </c>
      <c r="G29" s="71">
        <v>4.5</v>
      </c>
      <c r="H29" s="71">
        <v>4.5</v>
      </c>
      <c r="I29" s="55" t="s">
        <v>50</v>
      </c>
    </row>
    <row r="30" s="41" customFormat="1" ht="93" customHeight="1" spans="1:9">
      <c r="A30" s="68"/>
      <c r="B30" s="73"/>
      <c r="C30" s="68" t="s">
        <v>72</v>
      </c>
      <c r="D30" s="60" t="s">
        <v>73</v>
      </c>
      <c r="E30" s="69" t="s">
        <v>74</v>
      </c>
      <c r="F30" s="69" t="s">
        <v>75</v>
      </c>
      <c r="G30" s="71">
        <v>1.3</v>
      </c>
      <c r="H30" s="71">
        <v>0</v>
      </c>
      <c r="I30" s="55" t="s">
        <v>76</v>
      </c>
    </row>
    <row r="31" s="41" customFormat="1" ht="23.25" customHeight="1" spans="1:9">
      <c r="A31" s="68"/>
      <c r="B31" s="73"/>
      <c r="C31" s="68"/>
      <c r="D31" s="60" t="s">
        <v>77</v>
      </c>
      <c r="E31" s="69" t="s">
        <v>78</v>
      </c>
      <c r="F31" s="69" t="s">
        <v>78</v>
      </c>
      <c r="G31" s="71">
        <v>4.7</v>
      </c>
      <c r="H31" s="71">
        <v>4.23</v>
      </c>
      <c r="I31" s="55"/>
    </row>
    <row r="32" s="41" customFormat="1" ht="23.25" customHeight="1" spans="1:9">
      <c r="A32" s="68"/>
      <c r="B32" s="73"/>
      <c r="C32" s="68" t="s">
        <v>79</v>
      </c>
      <c r="D32" s="60" t="s">
        <v>80</v>
      </c>
      <c r="E32" s="69" t="s">
        <v>81</v>
      </c>
      <c r="F32" s="69" t="s">
        <v>82</v>
      </c>
      <c r="G32" s="71">
        <v>1</v>
      </c>
      <c r="H32" s="71">
        <v>0</v>
      </c>
      <c r="I32" s="55"/>
    </row>
    <row r="33" s="41" customFormat="1" ht="23.25" customHeight="1" spans="1:9">
      <c r="A33" s="68"/>
      <c r="B33" s="73"/>
      <c r="C33" s="68"/>
      <c r="D33" s="60" t="s">
        <v>83</v>
      </c>
      <c r="E33" s="69" t="s">
        <v>84</v>
      </c>
      <c r="F33" s="69" t="s">
        <v>82</v>
      </c>
      <c r="G33" s="71">
        <v>5</v>
      </c>
      <c r="H33" s="71">
        <v>5</v>
      </c>
      <c r="I33" s="55"/>
    </row>
    <row r="34" s="41" customFormat="1" ht="30" customHeight="1" spans="1:14">
      <c r="A34" s="45"/>
      <c r="B34" s="68" t="s">
        <v>85</v>
      </c>
      <c r="C34" s="68" t="s">
        <v>85</v>
      </c>
      <c r="D34" s="60" t="s">
        <v>86</v>
      </c>
      <c r="E34" s="69" t="s">
        <v>56</v>
      </c>
      <c r="F34" s="69" t="s">
        <v>87</v>
      </c>
      <c r="G34" s="71">
        <v>5</v>
      </c>
      <c r="H34" s="71">
        <v>5</v>
      </c>
      <c r="I34" s="55"/>
      <c r="N34" s="100"/>
    </row>
    <row r="35" s="41" customFormat="1" ht="23.25" customHeight="1" spans="1:9">
      <c r="A35" s="45"/>
      <c r="B35" s="68"/>
      <c r="C35" s="68"/>
      <c r="D35" s="60" t="s">
        <v>88</v>
      </c>
      <c r="E35" s="69" t="s">
        <v>56</v>
      </c>
      <c r="F35" s="69" t="s">
        <v>87</v>
      </c>
      <c r="G35" s="71">
        <v>5</v>
      </c>
      <c r="H35" s="71">
        <v>5</v>
      </c>
      <c r="I35" s="55"/>
    </row>
    <row r="36" s="41" customFormat="1" ht="23.25" customHeight="1" spans="1:9">
      <c r="A36" s="68"/>
      <c r="B36" s="86" t="s">
        <v>89</v>
      </c>
      <c r="C36" s="87" t="s">
        <v>90</v>
      </c>
      <c r="D36" s="75" t="s">
        <v>91</v>
      </c>
      <c r="E36" s="76" t="s">
        <v>92</v>
      </c>
      <c r="F36" s="82" t="s">
        <v>92</v>
      </c>
      <c r="G36" s="71">
        <v>1.8</v>
      </c>
      <c r="H36" s="71">
        <v>1.62</v>
      </c>
      <c r="I36" s="55"/>
    </row>
    <row r="37" s="41" customFormat="1" ht="23.25" customHeight="1" spans="1:9">
      <c r="A37" s="68"/>
      <c r="B37" s="86"/>
      <c r="C37" s="87"/>
      <c r="D37" s="79" t="s">
        <v>93</v>
      </c>
      <c r="E37" s="69" t="s">
        <v>94</v>
      </c>
      <c r="F37" s="82" t="s">
        <v>94</v>
      </c>
      <c r="G37" s="71">
        <v>1.8</v>
      </c>
      <c r="H37" s="71">
        <v>1.62</v>
      </c>
      <c r="I37" s="55"/>
    </row>
    <row r="38" s="41" customFormat="1" ht="23.25" customHeight="1" spans="1:9">
      <c r="A38" s="68"/>
      <c r="B38" s="86"/>
      <c r="C38" s="88"/>
      <c r="D38" s="79" t="s">
        <v>95</v>
      </c>
      <c r="E38" s="69" t="s">
        <v>29</v>
      </c>
      <c r="F38" s="82">
        <v>1</v>
      </c>
      <c r="G38" s="71">
        <v>2.8</v>
      </c>
      <c r="H38" s="71">
        <v>2.8</v>
      </c>
      <c r="I38" s="55"/>
    </row>
    <row r="39" s="41" customFormat="1" ht="23.25" customHeight="1" spans="1:9">
      <c r="A39" s="68"/>
      <c r="B39" s="86"/>
      <c r="C39" s="89" t="s">
        <v>96</v>
      </c>
      <c r="D39" s="79" t="s">
        <v>97</v>
      </c>
      <c r="E39" s="69" t="s">
        <v>92</v>
      </c>
      <c r="F39" s="82" t="s">
        <v>92</v>
      </c>
      <c r="G39" s="71">
        <v>1.8</v>
      </c>
      <c r="H39" s="71">
        <v>1.62</v>
      </c>
      <c r="I39" s="55"/>
    </row>
    <row r="40" s="41" customFormat="1" ht="23.25" customHeight="1" spans="1:9">
      <c r="A40" s="68"/>
      <c r="B40" s="86"/>
      <c r="C40" s="90" t="s">
        <v>98</v>
      </c>
      <c r="D40" s="91" t="s">
        <v>99</v>
      </c>
      <c r="E40" s="69" t="s">
        <v>92</v>
      </c>
      <c r="F40" s="82" t="s">
        <v>92</v>
      </c>
      <c r="G40" s="71">
        <v>1.8</v>
      </c>
      <c r="H40" s="71">
        <v>1.62</v>
      </c>
      <c r="I40" s="55"/>
    </row>
    <row r="41" s="41" customFormat="1" ht="23.25" customHeight="1" spans="1:9">
      <c r="A41" s="51" t="s">
        <v>100</v>
      </c>
      <c r="B41" s="92"/>
      <c r="C41" s="92"/>
      <c r="D41" s="92"/>
      <c r="E41" s="92"/>
      <c r="F41" s="92"/>
      <c r="G41" s="48">
        <f>SUM(G10:G40)+H4</f>
        <v>100</v>
      </c>
      <c r="H41" s="48">
        <f>SUM(H10:H40)+I4</f>
        <v>92.37</v>
      </c>
      <c r="I41" s="55"/>
    </row>
    <row r="42" s="41" customFormat="1" ht="23.25" customHeight="1" spans="1:9">
      <c r="A42" s="75" t="s">
        <v>101</v>
      </c>
      <c r="B42" s="93"/>
      <c r="C42" s="93"/>
      <c r="D42" s="93"/>
      <c r="E42" s="93"/>
      <c r="F42" s="93"/>
      <c r="G42" s="93"/>
      <c r="H42" s="93"/>
      <c r="I42" s="101"/>
    </row>
    <row r="43" s="41" customFormat="1" ht="13.5"/>
    <row r="44" s="41" customFormat="1" ht="13.5"/>
    <row r="45" s="41" customFormat="1" ht="13.5"/>
    <row r="46" s="41" customFormat="1" ht="13.5"/>
    <row r="47" s="41" customFormat="1" spans="16379:16381">
      <c r="XEY47" s="42"/>
      <c r="XEZ47" s="42"/>
      <c r="XFA47" s="42"/>
    </row>
  </sheetData>
  <mergeCells count="26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41:F41"/>
    <mergeCell ref="A42:I42"/>
    <mergeCell ref="A3:A6"/>
    <mergeCell ref="A7:A8"/>
    <mergeCell ref="A9:A40"/>
    <mergeCell ref="B10:B18"/>
    <mergeCell ref="B19:B33"/>
    <mergeCell ref="B34:B35"/>
    <mergeCell ref="B36:B40"/>
    <mergeCell ref="C10:C12"/>
    <mergeCell ref="C13:C14"/>
    <mergeCell ref="C19:C29"/>
    <mergeCell ref="C30:C31"/>
    <mergeCell ref="C32:C33"/>
    <mergeCell ref="C34:C35"/>
    <mergeCell ref="C36:C38"/>
  </mergeCells>
  <printOptions horizontalCentered="1"/>
  <pageMargins left="0.751388888888889" right="0.751388888888889" top="1" bottom="1" header="0.5" footer="0.5"/>
  <pageSetup paperSize="9" scale="6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zoomScale="85" zoomScaleNormal="85" topLeftCell="B12" workbookViewId="0">
      <selection activeCell="O11" sqref="O11"/>
    </sheetView>
  </sheetViews>
  <sheetFormatPr defaultColWidth="9" defaultRowHeight="13.5"/>
  <cols>
    <col min="1" max="1" width="5.25833333333333" customWidth="1"/>
    <col min="3" max="3" width="11.066666666666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20.6416666666667" customWidth="1"/>
  </cols>
  <sheetData>
    <row r="1" ht="42" customHeight="1" spans="1:14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103</v>
      </c>
      <c r="B2" s="2"/>
      <c r="C2" s="2" t="s">
        <v>104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105</v>
      </c>
      <c r="B3" s="2"/>
      <c r="C3" s="2" t="s">
        <v>106</v>
      </c>
      <c r="D3" s="2"/>
      <c r="E3" s="2"/>
      <c r="F3" s="2"/>
      <c r="G3" s="2"/>
      <c r="H3" s="2" t="s">
        <v>107</v>
      </c>
      <c r="I3" s="2"/>
      <c r="J3" s="2" t="s">
        <v>2</v>
      </c>
      <c r="K3" s="2"/>
      <c r="L3" s="2"/>
      <c r="M3" s="2"/>
      <c r="N3" s="2"/>
    </row>
    <row r="4" ht="15" customHeight="1" spans="1:14">
      <c r="A4" s="2" t="s">
        <v>108</v>
      </c>
      <c r="B4" s="2"/>
      <c r="C4" s="2"/>
      <c r="D4" s="2"/>
      <c r="E4" s="2" t="s">
        <v>4</v>
      </c>
      <c r="F4" s="2" t="s">
        <v>109</v>
      </c>
      <c r="G4" s="2"/>
      <c r="H4" s="2" t="s">
        <v>110</v>
      </c>
      <c r="I4" s="2"/>
      <c r="J4" s="2" t="s">
        <v>8</v>
      </c>
      <c r="K4" s="2"/>
      <c r="L4" s="2" t="s">
        <v>111</v>
      </c>
      <c r="M4" s="2"/>
      <c r="N4" s="2" t="s">
        <v>9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112</v>
      </c>
      <c r="D6" s="3"/>
      <c r="E6" s="4">
        <f>E7+E8</f>
        <v>1077.105401</v>
      </c>
      <c r="F6" s="4">
        <f>F7+F8</f>
        <v>925</v>
      </c>
      <c r="G6" s="4"/>
      <c r="H6" s="4">
        <f>H7+H8</f>
        <v>925</v>
      </c>
      <c r="I6" s="4"/>
      <c r="J6" s="2">
        <v>10</v>
      </c>
      <c r="K6" s="2"/>
      <c r="L6" s="31">
        <f>H6/F6</f>
        <v>1</v>
      </c>
      <c r="M6" s="31"/>
      <c r="N6" s="32">
        <f>J6*L6</f>
        <v>10</v>
      </c>
    </row>
    <row r="7" ht="15" customHeight="1" spans="1:14">
      <c r="A7" s="2"/>
      <c r="B7" s="2"/>
      <c r="C7" s="2" t="s">
        <v>113</v>
      </c>
      <c r="D7" s="2"/>
      <c r="E7" s="4">
        <f>8450000/10000</f>
        <v>845</v>
      </c>
      <c r="F7" s="4">
        <f>9250000/10000</f>
        <v>925</v>
      </c>
      <c r="G7" s="4"/>
      <c r="H7" s="4">
        <f>9250000/10000</f>
        <v>925</v>
      </c>
      <c r="I7" s="4"/>
      <c r="J7" s="2" t="s">
        <v>12</v>
      </c>
      <c r="K7" s="2"/>
      <c r="L7" s="31">
        <f>H7/F7</f>
        <v>1</v>
      </c>
      <c r="M7" s="31"/>
      <c r="N7" s="2" t="s">
        <v>12</v>
      </c>
    </row>
    <row r="8" ht="15" customHeight="1" spans="1:14">
      <c r="A8" s="2"/>
      <c r="B8" s="2"/>
      <c r="C8" s="2" t="s">
        <v>114</v>
      </c>
      <c r="D8" s="2"/>
      <c r="E8" s="4">
        <f>2321054.01/10000</f>
        <v>232.105401</v>
      </c>
      <c r="F8" s="4"/>
      <c r="G8" s="4"/>
      <c r="H8" s="4"/>
      <c r="I8" s="4"/>
      <c r="J8" s="2" t="s">
        <v>12</v>
      </c>
      <c r="K8" s="2"/>
      <c r="L8" s="31"/>
      <c r="M8" s="31"/>
      <c r="N8" s="2" t="s">
        <v>12</v>
      </c>
    </row>
    <row r="9" ht="15" customHeight="1" spans="1:14">
      <c r="A9" s="2"/>
      <c r="B9" s="2"/>
      <c r="C9" s="2" t="s">
        <v>115</v>
      </c>
      <c r="D9" s="2"/>
      <c r="E9" s="4"/>
      <c r="F9" s="4"/>
      <c r="G9" s="4"/>
      <c r="H9" s="4"/>
      <c r="I9" s="4"/>
      <c r="J9" s="2" t="s">
        <v>12</v>
      </c>
      <c r="K9" s="2"/>
      <c r="L9" s="2"/>
      <c r="M9" s="2"/>
      <c r="N9" s="2" t="s">
        <v>12</v>
      </c>
    </row>
    <row r="10" ht="15" customHeight="1" spans="1:14">
      <c r="A10" s="2" t="s">
        <v>116</v>
      </c>
      <c r="B10" s="2" t="s">
        <v>15</v>
      </c>
      <c r="C10" s="2"/>
      <c r="D10" s="2"/>
      <c r="E10" s="2"/>
      <c r="F10" s="2"/>
      <c r="G10" s="2"/>
      <c r="H10" s="2" t="s">
        <v>117</v>
      </c>
      <c r="I10" s="2"/>
      <c r="J10" s="2"/>
      <c r="K10" s="2"/>
      <c r="L10" s="2"/>
      <c r="M10" s="2"/>
      <c r="N10" s="2"/>
    </row>
    <row r="11" ht="49" customHeight="1" spans="1:14">
      <c r="A11" s="2"/>
      <c r="B11" s="5" t="s">
        <v>118</v>
      </c>
      <c r="C11" s="5"/>
      <c r="D11" s="5"/>
      <c r="E11" s="5"/>
      <c r="F11" s="5"/>
      <c r="G11" s="5"/>
      <c r="H11" s="5" t="s">
        <v>119</v>
      </c>
      <c r="I11" s="5"/>
      <c r="J11" s="5"/>
      <c r="K11" s="5"/>
      <c r="L11" s="5"/>
      <c r="M11" s="5"/>
      <c r="N11" s="5"/>
    </row>
    <row r="12" ht="18.95" customHeight="1" spans="1:14">
      <c r="A12" s="6" t="s">
        <v>120</v>
      </c>
      <c r="B12" s="7" t="s">
        <v>20</v>
      </c>
      <c r="C12" s="7" t="s">
        <v>21</v>
      </c>
      <c r="D12" s="7" t="s">
        <v>22</v>
      </c>
      <c r="E12" s="7"/>
      <c r="F12" s="7"/>
      <c r="G12" s="7" t="s">
        <v>23</v>
      </c>
      <c r="H12" s="7" t="s">
        <v>24</v>
      </c>
      <c r="I12" s="7" t="s">
        <v>8</v>
      </c>
      <c r="J12" s="7"/>
      <c r="K12" s="7" t="s">
        <v>9</v>
      </c>
      <c r="L12" s="7"/>
      <c r="M12" s="7" t="s">
        <v>25</v>
      </c>
      <c r="N12" s="7"/>
    </row>
    <row r="13" ht="18.95" customHeight="1" spans="1:14">
      <c r="A13" s="6"/>
      <c r="B13" s="7" t="s">
        <v>121</v>
      </c>
      <c r="C13" s="7" t="s">
        <v>121</v>
      </c>
      <c r="D13" s="8" t="s">
        <v>58</v>
      </c>
      <c r="E13" s="8"/>
      <c r="F13" s="8"/>
      <c r="G13" s="9" t="s">
        <v>122</v>
      </c>
      <c r="H13" s="10">
        <v>1</v>
      </c>
      <c r="I13" s="25">
        <v>20</v>
      </c>
      <c r="J13" s="25"/>
      <c r="K13" s="25">
        <v>18</v>
      </c>
      <c r="L13" s="25"/>
      <c r="M13" s="25"/>
      <c r="N13" s="25"/>
    </row>
    <row r="14" ht="79" customHeight="1" spans="1:14">
      <c r="A14" s="6"/>
      <c r="B14" s="7" t="s">
        <v>123</v>
      </c>
      <c r="C14" s="11" t="s">
        <v>124</v>
      </c>
      <c r="D14" s="8" t="s">
        <v>125</v>
      </c>
      <c r="E14" s="8"/>
      <c r="F14" s="8"/>
      <c r="G14" s="12" t="s">
        <v>126</v>
      </c>
      <c r="H14" s="13">
        <v>0.8884</v>
      </c>
      <c r="I14" s="25">
        <v>3.08</v>
      </c>
      <c r="J14" s="25"/>
      <c r="K14" s="25">
        <v>2.43</v>
      </c>
      <c r="L14" s="25"/>
      <c r="M14" s="33" t="s">
        <v>127</v>
      </c>
      <c r="N14" s="34"/>
    </row>
    <row r="15" ht="79" customHeight="1" spans="1:14">
      <c r="A15" s="6"/>
      <c r="B15" s="7"/>
      <c r="C15" s="14"/>
      <c r="D15" s="8" t="s">
        <v>128</v>
      </c>
      <c r="E15" s="8"/>
      <c r="F15" s="8"/>
      <c r="G15" s="12" t="s">
        <v>129</v>
      </c>
      <c r="H15" s="10" t="s">
        <v>130</v>
      </c>
      <c r="I15" s="25">
        <v>3.08</v>
      </c>
      <c r="J15" s="25"/>
      <c r="K15" s="25">
        <v>0</v>
      </c>
      <c r="L15" s="25"/>
      <c r="M15" s="33" t="s">
        <v>131</v>
      </c>
      <c r="N15" s="34"/>
    </row>
    <row r="16" ht="15" customHeight="1" spans="1:14">
      <c r="A16" s="6"/>
      <c r="B16" s="7"/>
      <c r="C16" s="14"/>
      <c r="D16" s="15" t="s">
        <v>132</v>
      </c>
      <c r="E16" s="15"/>
      <c r="F16" s="15"/>
      <c r="G16" s="16" t="s">
        <v>133</v>
      </c>
      <c r="H16" s="17" t="s">
        <v>134</v>
      </c>
      <c r="I16" s="25">
        <v>3.08</v>
      </c>
      <c r="J16" s="25"/>
      <c r="K16" s="25">
        <f t="shared" ref="K14:K26" si="0">I16</f>
        <v>3.08</v>
      </c>
      <c r="L16" s="25"/>
      <c r="M16" s="35"/>
      <c r="N16" s="36"/>
    </row>
    <row r="17" ht="15" customHeight="1" spans="1:14">
      <c r="A17" s="6"/>
      <c r="B17" s="7"/>
      <c r="C17" s="14"/>
      <c r="D17" s="18" t="s">
        <v>135</v>
      </c>
      <c r="E17" s="19"/>
      <c r="F17" s="20"/>
      <c r="G17" s="12" t="s">
        <v>136</v>
      </c>
      <c r="H17" s="21" t="s">
        <v>137</v>
      </c>
      <c r="I17" s="25">
        <v>3.08</v>
      </c>
      <c r="J17" s="25"/>
      <c r="K17" s="25">
        <f t="shared" si="0"/>
        <v>3.08</v>
      </c>
      <c r="L17" s="25"/>
      <c r="M17" s="7"/>
      <c r="N17" s="7"/>
    </row>
    <row r="18" ht="15" customHeight="1" spans="1:14">
      <c r="A18" s="6"/>
      <c r="B18" s="7"/>
      <c r="C18" s="22"/>
      <c r="D18" s="18" t="s">
        <v>138</v>
      </c>
      <c r="E18" s="19"/>
      <c r="F18" s="20"/>
      <c r="G18" s="12" t="s">
        <v>29</v>
      </c>
      <c r="H18" s="23">
        <v>1</v>
      </c>
      <c r="I18" s="25">
        <v>3.08</v>
      </c>
      <c r="J18" s="25"/>
      <c r="K18" s="25">
        <f t="shared" si="0"/>
        <v>3.08</v>
      </c>
      <c r="L18" s="25"/>
      <c r="M18" s="35"/>
      <c r="N18" s="36"/>
    </row>
    <row r="19" ht="69" customHeight="1" spans="1:14">
      <c r="A19" s="6"/>
      <c r="B19" s="7"/>
      <c r="C19" s="11" t="s">
        <v>139</v>
      </c>
      <c r="D19" s="8" t="s">
        <v>140</v>
      </c>
      <c r="E19" s="8"/>
      <c r="F19" s="8"/>
      <c r="G19" s="12" t="s">
        <v>141</v>
      </c>
      <c r="H19" s="10">
        <v>0</v>
      </c>
      <c r="I19" s="25">
        <v>3.08</v>
      </c>
      <c r="J19" s="25"/>
      <c r="K19" s="25">
        <v>0</v>
      </c>
      <c r="L19" s="25"/>
      <c r="M19" s="33" t="s">
        <v>131</v>
      </c>
      <c r="N19" s="34"/>
    </row>
    <row r="20" ht="15" customHeight="1" spans="1:14">
      <c r="A20" s="6"/>
      <c r="B20" s="7"/>
      <c r="C20" s="14"/>
      <c r="D20" s="8" t="s">
        <v>142</v>
      </c>
      <c r="E20" s="8"/>
      <c r="F20" s="8"/>
      <c r="G20" s="12" t="s">
        <v>29</v>
      </c>
      <c r="H20" s="23">
        <v>1</v>
      </c>
      <c r="I20" s="25">
        <v>3.08</v>
      </c>
      <c r="J20" s="25"/>
      <c r="K20" s="25">
        <f t="shared" si="0"/>
        <v>3.08</v>
      </c>
      <c r="L20" s="25"/>
      <c r="M20" s="25"/>
      <c r="N20" s="25"/>
    </row>
    <row r="21" ht="15" customHeight="1" spans="1:14">
      <c r="A21" s="6"/>
      <c r="B21" s="7"/>
      <c r="C21" s="14"/>
      <c r="D21" s="8" t="s">
        <v>143</v>
      </c>
      <c r="E21" s="8"/>
      <c r="F21" s="8"/>
      <c r="G21" s="12" t="s">
        <v>29</v>
      </c>
      <c r="H21" s="23">
        <v>1</v>
      </c>
      <c r="I21" s="25">
        <v>3.08</v>
      </c>
      <c r="J21" s="25"/>
      <c r="K21" s="25">
        <f t="shared" si="0"/>
        <v>3.08</v>
      </c>
      <c r="L21" s="25"/>
      <c r="M21" s="25"/>
      <c r="N21" s="25"/>
    </row>
    <row r="22" ht="15" customHeight="1" spans="1:14">
      <c r="A22" s="6"/>
      <c r="B22" s="7"/>
      <c r="C22" s="22"/>
      <c r="D22" s="8" t="s">
        <v>144</v>
      </c>
      <c r="E22" s="8"/>
      <c r="F22" s="8"/>
      <c r="G22" s="12" t="s">
        <v>29</v>
      </c>
      <c r="H22" s="23">
        <v>1</v>
      </c>
      <c r="I22" s="25">
        <v>3.08</v>
      </c>
      <c r="J22" s="25"/>
      <c r="K22" s="25">
        <f t="shared" si="0"/>
        <v>3.08</v>
      </c>
      <c r="L22" s="25"/>
      <c r="M22" s="25"/>
      <c r="N22" s="25"/>
    </row>
    <row r="23" ht="15" customHeight="1" spans="1:14">
      <c r="A23" s="6"/>
      <c r="B23" s="7"/>
      <c r="C23" s="11" t="s">
        <v>145</v>
      </c>
      <c r="D23" s="8" t="s">
        <v>146</v>
      </c>
      <c r="E23" s="8"/>
      <c r="F23" s="8"/>
      <c r="G23" s="12" t="s">
        <v>147</v>
      </c>
      <c r="H23" s="24" t="s">
        <v>148</v>
      </c>
      <c r="I23" s="25">
        <v>3.08</v>
      </c>
      <c r="J23" s="25"/>
      <c r="K23" s="25">
        <f t="shared" si="0"/>
        <v>3.08</v>
      </c>
      <c r="L23" s="25"/>
      <c r="M23" s="25"/>
      <c r="N23" s="25"/>
    </row>
    <row r="24" ht="60" customHeight="1" spans="1:14">
      <c r="A24" s="6"/>
      <c r="B24" s="7"/>
      <c r="C24" s="14"/>
      <c r="D24" s="8" t="s">
        <v>149</v>
      </c>
      <c r="E24" s="8"/>
      <c r="F24" s="8"/>
      <c r="G24" s="12" t="s">
        <v>61</v>
      </c>
      <c r="H24" s="10" t="s">
        <v>150</v>
      </c>
      <c r="I24" s="25">
        <v>3.04</v>
      </c>
      <c r="J24" s="25"/>
      <c r="K24" s="37">
        <v>0.91</v>
      </c>
      <c r="L24" s="37"/>
      <c r="M24" s="33" t="s">
        <v>131</v>
      </c>
      <c r="N24" s="34"/>
    </row>
    <row r="25" ht="15" customHeight="1" spans="1:14">
      <c r="A25" s="6"/>
      <c r="B25" s="7"/>
      <c r="C25" s="14"/>
      <c r="D25" s="8" t="s">
        <v>151</v>
      </c>
      <c r="E25" s="8"/>
      <c r="F25" s="8"/>
      <c r="G25" s="12" t="s">
        <v>147</v>
      </c>
      <c r="H25" s="10" t="s">
        <v>148</v>
      </c>
      <c r="I25" s="25">
        <v>3.08</v>
      </c>
      <c r="J25" s="25"/>
      <c r="K25" s="25">
        <f t="shared" si="0"/>
        <v>3.08</v>
      </c>
      <c r="L25" s="25"/>
      <c r="M25" s="25"/>
      <c r="N25" s="25"/>
    </row>
    <row r="26" ht="15" customHeight="1" spans="1:14">
      <c r="A26" s="6"/>
      <c r="B26" s="7"/>
      <c r="C26" s="22"/>
      <c r="D26" s="8" t="s">
        <v>152</v>
      </c>
      <c r="E26" s="8"/>
      <c r="F26" s="8"/>
      <c r="G26" s="12" t="s">
        <v>147</v>
      </c>
      <c r="H26" s="25" t="s">
        <v>148</v>
      </c>
      <c r="I26" s="25">
        <v>3.08</v>
      </c>
      <c r="J26" s="25"/>
      <c r="K26" s="25">
        <f t="shared" si="0"/>
        <v>3.08</v>
      </c>
      <c r="L26" s="25"/>
      <c r="M26" s="25"/>
      <c r="N26" s="25"/>
    </row>
    <row r="27" ht="15" customHeight="1" spans="1:14">
      <c r="A27" s="6"/>
      <c r="B27" s="7" t="s">
        <v>153</v>
      </c>
      <c r="C27" s="7" t="s">
        <v>154</v>
      </c>
      <c r="D27" s="8" t="s">
        <v>155</v>
      </c>
      <c r="E27" s="8"/>
      <c r="F27" s="8"/>
      <c r="G27" s="12" t="s">
        <v>156</v>
      </c>
      <c r="H27" s="9" t="s">
        <v>156</v>
      </c>
      <c r="I27" s="25">
        <v>5</v>
      </c>
      <c r="J27" s="25"/>
      <c r="K27" s="25">
        <v>4.5</v>
      </c>
      <c r="L27" s="25"/>
      <c r="M27" s="25"/>
      <c r="N27" s="25"/>
    </row>
    <row r="28" ht="15" customHeight="1" spans="1:14">
      <c r="A28" s="6"/>
      <c r="B28" s="7"/>
      <c r="C28" s="7" t="s">
        <v>157</v>
      </c>
      <c r="D28" s="8" t="s">
        <v>158</v>
      </c>
      <c r="E28" s="8"/>
      <c r="F28" s="8"/>
      <c r="G28" s="12" t="s">
        <v>159</v>
      </c>
      <c r="H28" s="9" t="s">
        <v>159</v>
      </c>
      <c r="I28" s="25">
        <v>5</v>
      </c>
      <c r="J28" s="25"/>
      <c r="K28" s="25">
        <v>4.5</v>
      </c>
      <c r="L28" s="25"/>
      <c r="M28" s="7"/>
      <c r="N28" s="7"/>
    </row>
    <row r="29" ht="15" customHeight="1" spans="1:14">
      <c r="A29" s="6"/>
      <c r="B29" s="7"/>
      <c r="C29" s="7"/>
      <c r="D29" s="8" t="s">
        <v>160</v>
      </c>
      <c r="E29" s="8"/>
      <c r="F29" s="8"/>
      <c r="G29" s="12" t="s">
        <v>161</v>
      </c>
      <c r="H29" s="9" t="s">
        <v>161</v>
      </c>
      <c r="I29" s="25">
        <v>5</v>
      </c>
      <c r="J29" s="25"/>
      <c r="K29" s="25">
        <v>4.5</v>
      </c>
      <c r="L29" s="25"/>
      <c r="M29" s="7"/>
      <c r="N29" s="7"/>
    </row>
    <row r="30" ht="15" customHeight="1" spans="1:14">
      <c r="A30" s="6"/>
      <c r="B30" s="7"/>
      <c r="C30" s="7" t="s">
        <v>162</v>
      </c>
      <c r="D30" s="8" t="s">
        <v>163</v>
      </c>
      <c r="E30" s="8"/>
      <c r="F30" s="8"/>
      <c r="G30" s="12" t="s">
        <v>164</v>
      </c>
      <c r="H30" s="9" t="s">
        <v>164</v>
      </c>
      <c r="I30" s="25">
        <v>5</v>
      </c>
      <c r="J30" s="25"/>
      <c r="K30" s="25">
        <v>4.5</v>
      </c>
      <c r="L30" s="25"/>
      <c r="M30" s="7"/>
      <c r="N30" s="7"/>
    </row>
    <row r="31" ht="15" customHeight="1" spans="1:14">
      <c r="A31" s="6"/>
      <c r="B31" s="7" t="s">
        <v>165</v>
      </c>
      <c r="C31" s="7" t="s">
        <v>166</v>
      </c>
      <c r="D31" s="8" t="s">
        <v>167</v>
      </c>
      <c r="E31" s="8"/>
      <c r="F31" s="8"/>
      <c r="G31" s="12" t="s">
        <v>56</v>
      </c>
      <c r="H31" s="10">
        <v>0.95</v>
      </c>
      <c r="I31" s="25">
        <v>10</v>
      </c>
      <c r="J31" s="25"/>
      <c r="K31" s="7">
        <v>10</v>
      </c>
      <c r="L31" s="7"/>
      <c r="M31" s="7"/>
      <c r="N31" s="7"/>
    </row>
    <row r="32" ht="15" customHeight="1" spans="1:14">
      <c r="A32" s="26" t="s">
        <v>168</v>
      </c>
      <c r="B32" s="26"/>
      <c r="C32" s="26"/>
      <c r="D32" s="26"/>
      <c r="E32" s="26"/>
      <c r="F32" s="26"/>
      <c r="G32" s="26"/>
      <c r="H32" s="26"/>
      <c r="I32" s="26">
        <f>SUM(I13:I31)+J6</f>
        <v>100</v>
      </c>
      <c r="J32" s="26"/>
      <c r="K32" s="38">
        <f>SUM(K13:K31)+N6</f>
        <v>87.06</v>
      </c>
      <c r="L32" s="38"/>
      <c r="M32" s="39"/>
      <c r="N32" s="39"/>
    </row>
    <row r="33" spans="1:14">
      <c r="A33" s="27" t="s">
        <v>169</v>
      </c>
      <c r="B33" s="28" t="s">
        <v>170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0"/>
    </row>
    <row r="34" ht="15.95" customHeight="1" spans="1:1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10:A11"/>
    <mergeCell ref="A12:A31"/>
    <mergeCell ref="B14:B26"/>
    <mergeCell ref="B27:B30"/>
    <mergeCell ref="C14:C18"/>
    <mergeCell ref="C19:C22"/>
    <mergeCell ref="C23:C26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rintOptions horizontalCentered="1"/>
  <pageMargins left="0.751388888888889" right="0.751388888888889" top="1" bottom="1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省级部门（单位）整体支出绩效自评表</vt:lpstr>
      <vt:lpstr>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2025-08-22T04:42:43Z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351163E389BE4AFFB858A2482F9FE89F_13</vt:lpwstr>
  </property>
  <property fmtid="{D5CDD505-2E9C-101B-9397-08002B2CF9AE}" pid="4" name="KSOReadingLayout">
    <vt:bool>false</vt:bool>
  </property>
</Properties>
</file>